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45"/>
  </bookViews>
  <sheets>
    <sheet name="R 2016-2018" sheetId="1" r:id="rId1"/>
  </sheets>
  <calcPr calcId="152511"/>
</workbook>
</file>

<file path=xl/calcChain.xml><?xml version="1.0" encoding="utf-8"?>
<calcChain xmlns="http://schemas.openxmlformats.org/spreadsheetml/2006/main">
  <c r="D91" i="1" l="1"/>
  <c r="E91" i="1"/>
  <c r="D83" i="1"/>
  <c r="E83" i="1"/>
  <c r="D78" i="1"/>
  <c r="E78" i="1"/>
  <c r="D73" i="1"/>
  <c r="E73" i="1"/>
  <c r="D62" i="1"/>
  <c r="E62" i="1"/>
  <c r="D97" i="1"/>
  <c r="E97" i="1"/>
  <c r="E149" i="1" l="1"/>
  <c r="E165" i="1" s="1"/>
  <c r="D149" i="1"/>
  <c r="D165" i="1" s="1"/>
  <c r="C149" i="1"/>
  <c r="C165" i="1" s="1"/>
  <c r="E146" i="1"/>
  <c r="E164" i="1" s="1"/>
  <c r="D146" i="1"/>
  <c r="D164" i="1" s="1"/>
  <c r="C146" i="1"/>
  <c r="E124" i="1"/>
  <c r="E162" i="1" s="1"/>
  <c r="D124" i="1"/>
  <c r="D162" i="1" s="1"/>
  <c r="C124" i="1"/>
  <c r="C162" i="1" s="1"/>
  <c r="E121" i="1"/>
  <c r="E161" i="1" s="1"/>
  <c r="D121" i="1"/>
  <c r="D161" i="1" s="1"/>
  <c r="C121" i="1"/>
  <c r="C161" i="1" s="1"/>
  <c r="E112" i="1"/>
  <c r="E114" i="1" s="1"/>
  <c r="D112" i="1"/>
  <c r="D114" i="1" s="1"/>
  <c r="C112" i="1"/>
  <c r="C114" i="1" s="1"/>
  <c r="E105" i="1"/>
  <c r="D105" i="1"/>
  <c r="C105" i="1"/>
  <c r="C97" i="1"/>
  <c r="C91" i="1"/>
  <c r="E87" i="1"/>
  <c r="D87" i="1"/>
  <c r="C87" i="1"/>
  <c r="C83" i="1"/>
  <c r="C78" i="1"/>
  <c r="C73" i="1"/>
  <c r="E70" i="1"/>
  <c r="D70" i="1"/>
  <c r="C70" i="1"/>
  <c r="E68" i="1"/>
  <c r="D68" i="1"/>
  <c r="C68" i="1"/>
  <c r="C62" i="1"/>
  <c r="E46" i="1"/>
  <c r="E41" i="1" s="1"/>
  <c r="D46" i="1"/>
  <c r="D41" i="1" s="1"/>
  <c r="C46" i="1"/>
  <c r="C41" i="1" s="1"/>
  <c r="E32" i="1"/>
  <c r="D32" i="1"/>
  <c r="C32" i="1"/>
  <c r="E30" i="1"/>
  <c r="D30" i="1"/>
  <c r="C30" i="1"/>
  <c r="F29" i="1"/>
  <c r="F17" i="1"/>
  <c r="E12" i="1"/>
  <c r="D12" i="1"/>
  <c r="C12" i="1"/>
  <c r="E4" i="1"/>
  <c r="D4" i="1"/>
  <c r="C4" i="1"/>
  <c r="C164" i="1" l="1"/>
  <c r="F146" i="1"/>
  <c r="C54" i="1"/>
  <c r="C56" i="1" s="1"/>
  <c r="C158" i="1" s="1"/>
  <c r="C166" i="1"/>
  <c r="E163" i="1"/>
  <c r="E111" i="1"/>
  <c r="E115" i="1" s="1"/>
  <c r="E159" i="1" s="1"/>
  <c r="E170" i="1" s="1"/>
  <c r="E173" i="1" s="1"/>
  <c r="D111" i="1"/>
  <c r="D115" i="1" s="1"/>
  <c r="D159" i="1" s="1"/>
  <c r="D170" i="1" s="1"/>
  <c r="D173" i="1" s="1"/>
  <c r="C111" i="1"/>
  <c r="C115" i="1" s="1"/>
  <c r="C159" i="1" s="1"/>
  <c r="C160" i="1" s="1"/>
  <c r="C169" i="1"/>
  <c r="C172" i="1" s="1"/>
  <c r="D54" i="1"/>
  <c r="D56" i="1" s="1"/>
  <c r="D158" i="1" s="1"/>
  <c r="D166" i="1"/>
  <c r="E54" i="1"/>
  <c r="E56" i="1" s="1"/>
  <c r="E158" i="1" s="1"/>
  <c r="C163" i="1"/>
  <c r="E166" i="1"/>
  <c r="D163" i="1"/>
  <c r="C170" i="1" l="1"/>
  <c r="C173" i="1" s="1"/>
  <c r="D169" i="1"/>
  <c r="D172" i="1" s="1"/>
  <c r="D160" i="1"/>
  <c r="D167" i="1" s="1"/>
  <c r="C167" i="1"/>
  <c r="E169" i="1"/>
  <c r="E172" i="1" s="1"/>
  <c r="E160" i="1"/>
  <c r="E167" i="1" s="1"/>
</calcChain>
</file>

<file path=xl/comments1.xml><?xml version="1.0" encoding="utf-8"?>
<comments xmlns="http://schemas.openxmlformats.org/spreadsheetml/2006/main">
  <authors>
    <author>Autor</author>
  </authors>
  <commentList>
    <comment ref="B95" authorId="0" shapeId="0">
      <text>
        <r>
          <rPr>
            <b/>
            <sz val="9"/>
            <color indexed="81"/>
            <rFont val="Tahoma"/>
            <charset val="1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<sst xmlns="http://schemas.openxmlformats.org/spreadsheetml/2006/main" count="222" uniqueCount="204">
  <si>
    <t>Bežný rozpočet - príjmy</t>
  </si>
  <si>
    <t>Názov položky</t>
  </si>
  <si>
    <t>daňové príjmy</t>
  </si>
  <si>
    <t>výnos dane pre územnú samosprávu</t>
  </si>
  <si>
    <t>daň z nehnuteľností - pozemky, stavby, byty</t>
  </si>
  <si>
    <t>daň za psa</t>
  </si>
  <si>
    <t>daň za nevýherné hracie prístroje</t>
  </si>
  <si>
    <t>daň z ubytovania</t>
  </si>
  <si>
    <t>daň za užívanie verejného priestranstva</t>
  </si>
  <si>
    <t>MP za zber a odvoz odpadu</t>
  </si>
  <si>
    <t>nedaňové príjmy</t>
  </si>
  <si>
    <t>prenájom pozemkov</t>
  </si>
  <si>
    <t>prenájom hrobového miesta</t>
  </si>
  <si>
    <t>prenájom bytov</t>
  </si>
  <si>
    <t xml:space="preserve">prenájom budov </t>
  </si>
  <si>
    <t xml:space="preserve">prenájom strojov,prístrojov,zariadení </t>
  </si>
  <si>
    <t xml:space="preserve">správne poplatky </t>
  </si>
  <si>
    <t>pokuty, sankcie</t>
  </si>
  <si>
    <t>ostatné príjmy /relácie,kopírovanie,fax,.../</t>
  </si>
  <si>
    <t>príjem za opatrovateľskú službu</t>
  </si>
  <si>
    <t>príjem zo vstupného, kult.činnosti, HDST</t>
  </si>
  <si>
    <t>poplatok za služby v Dome smútku</t>
  </si>
  <si>
    <t>poplatok za stočné</t>
  </si>
  <si>
    <t>poplatky za služby pri užívaní obec.nebyt.priestorov</t>
  </si>
  <si>
    <t>príspevok rodičov na náklady zariadenia ZUŠ</t>
  </si>
  <si>
    <t>príspevok rodičov na náklady zariadenia MŠ</t>
  </si>
  <si>
    <t>príjem z predaja prebytočného majetku</t>
  </si>
  <si>
    <t>úroky</t>
  </si>
  <si>
    <t>úroky z bankových účtov</t>
  </si>
  <si>
    <t>ostatné príjmy</t>
  </si>
  <si>
    <t>príjem z náhrad poistného plnenia</t>
  </si>
  <si>
    <t>príjem z výťažkov lotérií a hazardných hier</t>
  </si>
  <si>
    <t>príjem z dobropisov a vratiek</t>
  </si>
  <si>
    <t>príjem z refundácie za skladníka CO z MV SR</t>
  </si>
  <si>
    <t>príjmy z refundácií</t>
  </si>
  <si>
    <t>príjem z náhrad priestupkového konania</t>
  </si>
  <si>
    <t>príjem za réžiu v ŠKJ</t>
  </si>
  <si>
    <t>príjmy z refundácie zo SF</t>
  </si>
  <si>
    <t>granty, dotácie, transfery</t>
  </si>
  <si>
    <t>Granty</t>
  </si>
  <si>
    <t>Dotácia MV SR - voľby</t>
  </si>
  <si>
    <t>Dotácia UPSVR na deti v hm.núdzi /strava,šk.potreby/</t>
  </si>
  <si>
    <t>Dotácia UPSVR na osobitného príjemcu rod.prídavkov</t>
  </si>
  <si>
    <t>Dotácia UPSVR na aktivačnú činnosť, PRMZ</t>
  </si>
  <si>
    <t>Transfer od obcí na SpU opatr.služby</t>
  </si>
  <si>
    <t>Transfer od ZŠ na SpU školstva</t>
  </si>
  <si>
    <t>Transfer od obcí na SpU stavebný</t>
  </si>
  <si>
    <t>Dotácia MV SR na matričnú čin., register obyv., adries</t>
  </si>
  <si>
    <t>Dotácia MDVRR,MŽP na stavebný úrad</t>
  </si>
  <si>
    <t>Dotácia OkU na výchovu,vzdelávanie v MŠ</t>
  </si>
  <si>
    <t>Transfer pre ZŠ - právny subjekt</t>
  </si>
  <si>
    <t>BEŽNÉ PRÍJMY obce:</t>
  </si>
  <si>
    <t>RO</t>
  </si>
  <si>
    <t>Vlastný príjem ZŠ</t>
  </si>
  <si>
    <t>BEŽNÉ PRÍJMY CELKOM:</t>
  </si>
  <si>
    <t>Bežný rozpočet - výdavky</t>
  </si>
  <si>
    <t>01 Všeobecné verejné služby</t>
  </si>
  <si>
    <t>0111</t>
  </si>
  <si>
    <t>Výkonné a zákonodarné orgány (OÚ, OZ, komisie)</t>
  </si>
  <si>
    <t>0112</t>
  </si>
  <si>
    <t>Fin.a rozpoč.záležitosti (HKON,audit,popl,fin.správa)</t>
  </si>
  <si>
    <t>0131</t>
  </si>
  <si>
    <t>Propagácia a reprezentačné</t>
  </si>
  <si>
    <t>0133</t>
  </si>
  <si>
    <t>Všeobec.služby (Matrika,REGOB,evidencie, správa)</t>
  </si>
  <si>
    <t>0160</t>
  </si>
  <si>
    <t>Všeob.verejné služby (Voľby)</t>
  </si>
  <si>
    <t>02 Obrana</t>
  </si>
  <si>
    <t>0220</t>
  </si>
  <si>
    <t>Civilná ochrana (Skladník CO, evidencie)</t>
  </si>
  <si>
    <t>03 Verejný poriadok a bezpečnosť</t>
  </si>
  <si>
    <t>0320</t>
  </si>
  <si>
    <t>Ochrana pred požiarmi (Prevádzka dobr.hasič.zboru)</t>
  </si>
  <si>
    <t>0360</t>
  </si>
  <si>
    <t>Bezpečnosť (Kamer.systém, bezpečn. projekt)</t>
  </si>
  <si>
    <t>04 Ekonomická oblasť</t>
  </si>
  <si>
    <t>0412</t>
  </si>
  <si>
    <t>Prac.oblasť (Správa prac.záležitostí, BOZP, spolupr.VS)</t>
  </si>
  <si>
    <t>0443</t>
  </si>
  <si>
    <t>Výstavba (Spoločný stavebný úrad, ver.obstarávanie)</t>
  </si>
  <si>
    <t>0451</t>
  </si>
  <si>
    <t>Cestná doprava (Údržba miest.komunikácií,chodníkov,parkovísk)</t>
  </si>
  <si>
    <t>0460</t>
  </si>
  <si>
    <t>Komunikácia (prevádzka kom.systémov, WIFI)</t>
  </si>
  <si>
    <t>05 Ochrana životného prostredia</t>
  </si>
  <si>
    <t>0510</t>
  </si>
  <si>
    <t>Naklad.s odpadmi (Zber,ulož.,prevádzka zber.dvora)</t>
  </si>
  <si>
    <t>0520</t>
  </si>
  <si>
    <t>Naklad.s odp.vodami (Prevádzka kanalizácie a ČOV)</t>
  </si>
  <si>
    <t>0540</t>
  </si>
  <si>
    <t>Ochrana prírody a krajiny a výrub drevín</t>
  </si>
  <si>
    <t>0560</t>
  </si>
  <si>
    <t>Ochrana živ.prostr. (Starostlivosť o ŽP, ver.zeleň, potoky)</t>
  </si>
  <si>
    <t>06 Bývanie a občianska vybavenosť</t>
  </si>
  <si>
    <t>0620</t>
  </si>
  <si>
    <t>Rozvoj obcí (Správa verejnoprospeš.zariadení)</t>
  </si>
  <si>
    <t>0640</t>
  </si>
  <si>
    <t>Verejné osvetlenie</t>
  </si>
  <si>
    <t>0660</t>
  </si>
  <si>
    <t>Bývanie a obč.vybavenosť (Byty, zdr.str,klub,mater.centrum)</t>
  </si>
  <si>
    <t>07 Zdravotníctvo</t>
  </si>
  <si>
    <t>0711</t>
  </si>
  <si>
    <t>Lieky</t>
  </si>
  <si>
    <t>0712</t>
  </si>
  <si>
    <t>Zdravotnícky materiál</t>
  </si>
  <si>
    <t>0721</t>
  </si>
  <si>
    <t>Zdravotná starostlivosť</t>
  </si>
  <si>
    <t>08 Rekreácia, kultúra a náboženstvo</t>
  </si>
  <si>
    <t>0810</t>
  </si>
  <si>
    <t>Rekreač.,šport.služby (prevádzka šport.areálu, ŠK)</t>
  </si>
  <si>
    <t>0820</t>
  </si>
  <si>
    <t>Správa kult.služieb a zariad. (KUL,MĽK,AMF,predstavenia)</t>
  </si>
  <si>
    <t>0830</t>
  </si>
  <si>
    <t>Vysielacie a vydavateľské služby (Rozhlas,noviny)</t>
  </si>
  <si>
    <t>0840</t>
  </si>
  <si>
    <t>Nábož.a spoločen.služby (Domu smútku,cintorín, obrady)</t>
  </si>
  <si>
    <t>0860</t>
  </si>
  <si>
    <t>Spoločen.kult,šport.aktivity</t>
  </si>
  <si>
    <t>09 Vzdelávanie</t>
  </si>
  <si>
    <t>09111</t>
  </si>
  <si>
    <t>Predprimárne vzdelávanie (Prevádzka MŠ)</t>
  </si>
  <si>
    <t>0950</t>
  </si>
  <si>
    <t>Záujmové vzdelávanie (Prevádzka ZUŠ)</t>
  </si>
  <si>
    <t>09601</t>
  </si>
  <si>
    <t>Vedľ.služby v rámci predprimár. vzdel. (ŠKJ pre MŠ)</t>
  </si>
  <si>
    <t>09602</t>
  </si>
  <si>
    <t>Vedľ.služby v rámci primár. vzdel. (ŠKJ pre 1.st.ZŠ)</t>
  </si>
  <si>
    <t>09603</t>
  </si>
  <si>
    <t>Vedľ.služby v rámci niž.sekund. vzdel. (ŠKJ pre 2.st.ZŠ)</t>
  </si>
  <si>
    <t>09608</t>
  </si>
  <si>
    <t>Vedľ.služby nedefinované (ŠKJ pre ostat, SÚ ŠKOL)</t>
  </si>
  <si>
    <t>0980</t>
  </si>
  <si>
    <t>Správa a riadenie vzdelávania</t>
  </si>
  <si>
    <t>10 Sociálne zabezpečenie</t>
  </si>
  <si>
    <t>1020</t>
  </si>
  <si>
    <t>Staroba (Opatrovateľská služba a SÚ OSL)</t>
  </si>
  <si>
    <t>1040</t>
  </si>
  <si>
    <t>Rodina a deti (Mat.centrum, príspevky na deti v HN)</t>
  </si>
  <si>
    <t>1050</t>
  </si>
  <si>
    <t>Nezamestnanosť (Aktivačná činnosť a podpora region.zamestnávania)</t>
  </si>
  <si>
    <t>1070</t>
  </si>
  <si>
    <t>Sociálna pomoc občanom v soc. a hm. núdzi</t>
  </si>
  <si>
    <t>1090</t>
  </si>
  <si>
    <t>Sociálne zabezpečenie pri živel.pohromách, núdz.situáciách</t>
  </si>
  <si>
    <t>BEŽNÉ VÝDAVKY obce:</t>
  </si>
  <si>
    <t>09121</t>
  </si>
  <si>
    <t>Transfer pre ZŠ</t>
  </si>
  <si>
    <t>09502</t>
  </si>
  <si>
    <t>Transfer pre ŠKD</t>
  </si>
  <si>
    <t>Transfer pre ZŠ :</t>
  </si>
  <si>
    <t>BEŽNÉ VÝDAVKY CELKOM:</t>
  </si>
  <si>
    <t>Kapitálový rozpočet</t>
  </si>
  <si>
    <t>Kapitálové príjmy</t>
  </si>
  <si>
    <t>predaj budov</t>
  </si>
  <si>
    <t>predaj pozemkov</t>
  </si>
  <si>
    <t>Kapitálové výdavky</t>
  </si>
  <si>
    <t>nákup kopírovacieho stroja</t>
  </si>
  <si>
    <t>Rekonštrukcia OU, spoloč.kult.hala</t>
  </si>
  <si>
    <t>nákup pozemkov,budov, objektov na ver. účely</t>
  </si>
  <si>
    <t>PPD cyklotrasa</t>
  </si>
  <si>
    <t>Chodník k žel.stanici</t>
  </si>
  <si>
    <t xml:space="preserve">Autobusová zastávka na ul. Hlavná </t>
  </si>
  <si>
    <t>Zber.dvor-inžinierske siete</t>
  </si>
  <si>
    <t>Kanalizácia</t>
  </si>
  <si>
    <t>0610</t>
  </si>
  <si>
    <t>Projektová dokumentácia</t>
  </si>
  <si>
    <t>Informačný systém obce</t>
  </si>
  <si>
    <t>Nákup mikrobusu</t>
  </si>
  <si>
    <t>IBV inžinierske siete</t>
  </si>
  <si>
    <t>Rekonštrukcia kotolne zdr.str.,energ.hospod.budov</t>
  </si>
  <si>
    <t>Rekonštrukcia rozhlasu</t>
  </si>
  <si>
    <t>Rekonštrukcia kotolne MŠ, energet.hospod.budov</t>
  </si>
  <si>
    <t>09112</t>
  </si>
  <si>
    <t>Rekonštrukcia el.inštalácie ZŠ</t>
  </si>
  <si>
    <t>Finančné operácie</t>
  </si>
  <si>
    <t>príjmové</t>
  </si>
  <si>
    <t>prevod z FRO - investičné akcie</t>
  </si>
  <si>
    <t>návratné zdroje financovania</t>
  </si>
  <si>
    <t>60%x1 554 543=932 725</t>
  </si>
  <si>
    <t>výdavkové</t>
  </si>
  <si>
    <t>splácanie inv. úveru na projekty</t>
  </si>
  <si>
    <t>25%x1 554 543=388 635</t>
  </si>
  <si>
    <t>splácanie úveru ŠFRB</t>
  </si>
  <si>
    <t>REKAPITULÁCIA ROZPOČTU</t>
  </si>
  <si>
    <t>príjmy bežného rozpočtu</t>
  </si>
  <si>
    <t>výdavky bežného rozpočtu</t>
  </si>
  <si>
    <t>stav bežného rozpočtu</t>
  </si>
  <si>
    <t>príjmy kapitálového rozpočtu</t>
  </si>
  <si>
    <t>výdavky kapitálového rozpočtu</t>
  </si>
  <si>
    <t>stav kapitálového rozpočtu</t>
  </si>
  <si>
    <t>finančné operácie príjmové</t>
  </si>
  <si>
    <t>finančné operácie výdavkové</t>
  </si>
  <si>
    <t>rozdiel finančných operácií</t>
  </si>
  <si>
    <t>CELKOVÝ  STAV  ROZPOČTU:</t>
  </si>
  <si>
    <t>Príjmy celkom:</t>
  </si>
  <si>
    <t>Výdavky celkom:</t>
  </si>
  <si>
    <t>plnenie rozpočtu</t>
  </si>
  <si>
    <t>čerpanie rozpočtu</t>
  </si>
  <si>
    <t>Vypracovala: Mgr. A. Tkáčiková</t>
  </si>
  <si>
    <t xml:space="preserve"> </t>
  </si>
  <si>
    <t>BV zo 46</t>
  </si>
  <si>
    <t>príjem za separovaný zber</t>
  </si>
  <si>
    <t>Rozpočet obce Heľpa na rok 2016 schválilo OZ uz.č. 140/2015   dňa 11.12.2015</t>
  </si>
  <si>
    <t>Rozpočet obce Heľpa na roky 2017 - 2018 zobralo na vedomie OZ uz.č. 150/2015  dňa 11.12.2015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</si>
</sst>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4"/>
      <name val="Bookman Old Style"/>
      <family val="1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"/>
    </font>
    <font>
      <b/>
      <sz val="14"/>
      <color indexed="10"/>
      <name val="Bookman Old Style"/>
      <family val="1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2"/>
      <color indexed="10"/>
      <name val="Arial CE"/>
      <family val="2"/>
      <charset val="238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3" fontId="2" fillId="2" borderId="10" xfId="0" applyNumberFormat="1" applyFont="1" applyFill="1" applyBorder="1" applyAlignment="1">
      <alignment horizontal="right"/>
    </xf>
    <xf numFmtId="0" fontId="3" fillId="0" borderId="11" xfId="0" applyFont="1" applyFill="1" applyBorder="1"/>
    <xf numFmtId="0" fontId="3" fillId="0" borderId="12" xfId="0" applyFont="1" applyFill="1" applyBorder="1"/>
    <xf numFmtId="3" fontId="3" fillId="0" borderId="13" xfId="0" applyNumberFormat="1" applyFont="1" applyFill="1" applyBorder="1"/>
    <xf numFmtId="0" fontId="0" fillId="0" borderId="14" xfId="0" applyFill="1" applyBorder="1"/>
    <xf numFmtId="0" fontId="0" fillId="0" borderId="15" xfId="0" applyBorder="1"/>
    <xf numFmtId="3" fontId="0" fillId="0" borderId="10" xfId="0" applyNumberFormat="1" applyBorder="1"/>
    <xf numFmtId="0" fontId="0" fillId="0" borderId="16" xfId="0" applyFill="1" applyBorder="1"/>
    <xf numFmtId="0" fontId="0" fillId="0" borderId="17" xfId="0" applyBorder="1"/>
    <xf numFmtId="3" fontId="0" fillId="0" borderId="18" xfId="0" applyNumberFormat="1" applyBorder="1"/>
    <xf numFmtId="0" fontId="0" fillId="0" borderId="19" xfId="0" applyFill="1" applyBorder="1"/>
    <xf numFmtId="0" fontId="0" fillId="0" borderId="20" xfId="0" applyBorder="1"/>
    <xf numFmtId="3" fontId="0" fillId="0" borderId="21" xfId="0" applyNumberFormat="1" applyBorder="1"/>
    <xf numFmtId="0" fontId="0" fillId="0" borderId="22" xfId="0" applyFill="1" applyBorder="1"/>
    <xf numFmtId="0" fontId="0" fillId="0" borderId="23" xfId="0" applyBorder="1"/>
    <xf numFmtId="3" fontId="4" fillId="0" borderId="9" xfId="0" applyNumberFormat="1" applyFont="1" applyBorder="1"/>
    <xf numFmtId="0" fontId="0" fillId="0" borderId="24" xfId="0" applyFill="1" applyBorder="1"/>
    <xf numFmtId="0" fontId="0" fillId="0" borderId="25" xfId="0" applyBorder="1"/>
    <xf numFmtId="3" fontId="0" fillId="0" borderId="6" xfId="0" applyNumberFormat="1" applyBorder="1"/>
    <xf numFmtId="3" fontId="0" fillId="0" borderId="21" xfId="0" applyNumberFormat="1" applyFill="1" applyBorder="1"/>
    <xf numFmtId="0" fontId="0" fillId="0" borderId="11" xfId="0" applyFill="1" applyBorder="1"/>
    <xf numFmtId="0" fontId="0" fillId="0" borderId="12" xfId="0" applyBorder="1"/>
    <xf numFmtId="3" fontId="0" fillId="0" borderId="13" xfId="0" applyNumberFormat="1" applyBorder="1"/>
    <xf numFmtId="3" fontId="0" fillId="0" borderId="0" xfId="0" applyNumberFormat="1"/>
    <xf numFmtId="3" fontId="4" fillId="0" borderId="10" xfId="0" applyNumberFormat="1" applyFont="1" applyBorder="1"/>
    <xf numFmtId="3" fontId="4" fillId="0" borderId="21" xfId="0" applyNumberFormat="1" applyFont="1" applyBorder="1"/>
    <xf numFmtId="3" fontId="0" fillId="0" borderId="9" xfId="0" applyNumberFormat="1" applyBorder="1"/>
    <xf numFmtId="0" fontId="0" fillId="0" borderId="11" xfId="0" applyBorder="1"/>
    <xf numFmtId="0" fontId="0" fillId="0" borderId="26" xfId="0" applyBorder="1"/>
    <xf numFmtId="0" fontId="3" fillId="0" borderId="27" xfId="0" applyFont="1" applyFill="1" applyBorder="1" applyAlignment="1">
      <alignment horizontal="right"/>
    </xf>
    <xf numFmtId="0" fontId="3" fillId="0" borderId="17" xfId="0" applyFont="1" applyFill="1" applyBorder="1" applyAlignment="1">
      <alignment horizontal="left"/>
    </xf>
    <xf numFmtId="3" fontId="3" fillId="0" borderId="18" xfId="0" applyNumberFormat="1" applyFont="1" applyFill="1" applyBorder="1" applyAlignment="1">
      <alignment horizontal="right"/>
    </xf>
    <xf numFmtId="0" fontId="3" fillId="0" borderId="28" xfId="0" applyFont="1" applyFill="1" applyBorder="1" applyAlignment="1">
      <alignment horizontal="right"/>
    </xf>
    <xf numFmtId="0" fontId="3" fillId="0" borderId="20" xfId="0" applyFont="1" applyFill="1" applyBorder="1" applyAlignment="1">
      <alignment horizontal="left"/>
    </xf>
    <xf numFmtId="3" fontId="3" fillId="0" borderId="21" xfId="0" applyNumberFormat="1" applyFont="1" applyFill="1" applyBorder="1" applyAlignment="1">
      <alignment horizontal="right"/>
    </xf>
    <xf numFmtId="3" fontId="0" fillId="0" borderId="21" xfId="0" applyNumberFormat="1" applyBorder="1" applyAlignment="1">
      <alignment horizontal="right"/>
    </xf>
    <xf numFmtId="0" fontId="2" fillId="2" borderId="14" xfId="0" applyFont="1" applyFill="1" applyBorder="1"/>
    <xf numFmtId="0" fontId="3" fillId="2" borderId="15" xfId="0" applyFont="1" applyFill="1" applyBorder="1"/>
    <xf numFmtId="0" fontId="3" fillId="0" borderId="16" xfId="0" applyFont="1" applyFill="1" applyBorder="1"/>
    <xf numFmtId="0" fontId="5" fillId="0" borderId="19" xfId="0" applyFont="1" applyFill="1" applyBorder="1"/>
    <xf numFmtId="0" fontId="5" fillId="0" borderId="20" xfId="0" applyFont="1" applyFill="1" applyBorder="1"/>
    <xf numFmtId="3" fontId="5" fillId="0" borderId="21" xfId="0" applyNumberFormat="1" applyFont="1" applyFill="1" applyBorder="1"/>
    <xf numFmtId="0" fontId="3" fillId="0" borderId="20" xfId="0" applyFont="1" applyBorder="1"/>
    <xf numFmtId="3" fontId="6" fillId="0" borderId="18" xfId="0" applyNumberFormat="1" applyFont="1" applyBorder="1"/>
    <xf numFmtId="0" fontId="3" fillId="0" borderId="19" xfId="0" applyFont="1" applyFill="1" applyBorder="1"/>
    <xf numFmtId="0" fontId="0" fillId="0" borderId="20" xfId="0" applyFill="1" applyBorder="1"/>
    <xf numFmtId="0" fontId="4" fillId="0" borderId="20" xfId="0" applyFont="1" applyFill="1" applyBorder="1"/>
    <xf numFmtId="0" fontId="3" fillId="4" borderId="19" xfId="0" applyFont="1" applyFill="1" applyBorder="1"/>
    <xf numFmtId="0" fontId="2" fillId="4" borderId="20" xfId="0" applyFont="1" applyFill="1" applyBorder="1"/>
    <xf numFmtId="3" fontId="2" fillId="4" borderId="21" xfId="0" applyNumberFormat="1" applyFont="1" applyFill="1" applyBorder="1"/>
    <xf numFmtId="0" fontId="7" fillId="2" borderId="14" xfId="0" applyFont="1" applyFill="1" applyBorder="1"/>
    <xf numFmtId="0" fontId="0" fillId="2" borderId="15" xfId="0" applyFill="1" applyBorder="1"/>
    <xf numFmtId="3" fontId="7" fillId="2" borderId="10" xfId="0" applyNumberFormat="1" applyFont="1" applyFill="1" applyBorder="1" applyAlignment="1">
      <alignment horizontal="right"/>
    </xf>
    <xf numFmtId="0" fontId="3" fillId="4" borderId="29" xfId="0" applyFont="1" applyFill="1" applyBorder="1"/>
    <xf numFmtId="0" fontId="2" fillId="4" borderId="30" xfId="0" applyFont="1" applyFill="1" applyBorder="1"/>
    <xf numFmtId="3" fontId="7" fillId="4" borderId="31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3" fillId="0" borderId="0" xfId="0" applyFont="1" applyFill="1" applyBorder="1"/>
    <xf numFmtId="3" fontId="7" fillId="0" borderId="0" xfId="0" applyNumberFormat="1" applyFont="1" applyFill="1" applyBorder="1" applyAlignment="1">
      <alignment horizontal="left"/>
    </xf>
    <xf numFmtId="0" fontId="2" fillId="5" borderId="14" xfId="0" applyFont="1" applyFill="1" applyBorder="1"/>
    <xf numFmtId="0" fontId="2" fillId="5" borderId="15" xfId="0" applyFont="1" applyFill="1" applyBorder="1"/>
    <xf numFmtId="3" fontId="2" fillId="5" borderId="10" xfId="0" applyNumberFormat="1" applyFont="1" applyFill="1" applyBorder="1" applyAlignment="1">
      <alignment horizontal="right"/>
    </xf>
    <xf numFmtId="49" fontId="0" fillId="0" borderId="16" xfId="0" applyNumberFormat="1" applyBorder="1" applyAlignment="1">
      <alignment horizontal="right"/>
    </xf>
    <xf numFmtId="0" fontId="3" fillId="0" borderId="17" xfId="0" applyFont="1" applyBorder="1"/>
    <xf numFmtId="3" fontId="3" fillId="0" borderId="18" xfId="0" applyNumberFormat="1" applyFont="1" applyBorder="1" applyAlignment="1">
      <alignment horizontal="right"/>
    </xf>
    <xf numFmtId="49" fontId="0" fillId="0" borderId="19" xfId="0" applyNumberForma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49" fontId="0" fillId="0" borderId="19" xfId="0" applyNumberFormat="1" applyFill="1" applyBorder="1" applyAlignment="1">
      <alignment horizontal="right"/>
    </xf>
    <xf numFmtId="49" fontId="0" fillId="0" borderId="7" xfId="0" applyNumberFormat="1" applyFill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49" fontId="0" fillId="0" borderId="29" xfId="0" applyNumberFormat="1" applyFill="1" applyBorder="1" applyAlignment="1">
      <alignment horizontal="right"/>
    </xf>
    <xf numFmtId="3" fontId="3" fillId="0" borderId="32" xfId="0" applyNumberFormat="1" applyFont="1" applyFill="1" applyBorder="1" applyAlignment="1">
      <alignment horizontal="right"/>
    </xf>
    <xf numFmtId="49" fontId="3" fillId="0" borderId="24" xfId="0" applyNumberFormat="1" applyFont="1" applyFill="1" applyBorder="1" applyAlignment="1">
      <alignment horizontal="right"/>
    </xf>
    <xf numFmtId="0" fontId="3" fillId="0" borderId="33" xfId="0" applyFont="1" applyFill="1" applyBorder="1" applyAlignment="1">
      <alignment horizontal="left"/>
    </xf>
    <xf numFmtId="3" fontId="3" fillId="0" borderId="6" xfId="0" applyNumberFormat="1" applyFont="1" applyFill="1" applyBorder="1" applyAlignment="1">
      <alignment horizontal="right"/>
    </xf>
    <xf numFmtId="49" fontId="3" fillId="0" borderId="29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3" fontId="3" fillId="0" borderId="13" xfId="0" applyNumberFormat="1" applyFont="1" applyFill="1" applyBorder="1" applyAlignment="1">
      <alignment horizontal="right"/>
    </xf>
    <xf numFmtId="0" fontId="0" fillId="5" borderId="15" xfId="0" applyFill="1" applyBorder="1"/>
    <xf numFmtId="49" fontId="3" fillId="0" borderId="16" xfId="0" applyNumberFormat="1" applyFont="1" applyFill="1" applyBorder="1" applyAlignment="1">
      <alignment horizontal="right"/>
    </xf>
    <xf numFmtId="49" fontId="0" fillId="0" borderId="24" xfId="0" applyNumberFormat="1" applyFill="1" applyBorder="1" applyAlignment="1">
      <alignment horizontal="right"/>
    </xf>
    <xf numFmtId="0" fontId="3" fillId="0" borderId="25" xfId="0" applyFont="1" applyBorder="1"/>
    <xf numFmtId="3" fontId="3" fillId="0" borderId="6" xfId="0" applyNumberFormat="1" applyFont="1" applyBorder="1" applyAlignment="1">
      <alignment horizontal="right"/>
    </xf>
    <xf numFmtId="0" fontId="3" fillId="0" borderId="30" xfId="0" applyFont="1" applyBorder="1"/>
    <xf numFmtId="3" fontId="3" fillId="0" borderId="31" xfId="0" applyNumberFormat="1" applyFont="1" applyBorder="1" applyAlignment="1">
      <alignment horizontal="right"/>
    </xf>
    <xf numFmtId="49" fontId="0" fillId="0" borderId="22" xfId="0" applyNumberFormat="1" applyFill="1" applyBorder="1" applyAlignment="1">
      <alignment horizontal="right"/>
    </xf>
    <xf numFmtId="0" fontId="3" fillId="0" borderId="23" xfId="0" applyFont="1" applyBorder="1"/>
    <xf numFmtId="3" fontId="3" fillId="0" borderId="9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49" fontId="3" fillId="0" borderId="19" xfId="0" applyNumberFormat="1" applyFont="1" applyFill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49" fontId="3" fillId="0" borderId="22" xfId="0" applyNumberFormat="1" applyFont="1" applyFill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0" fontId="2" fillId="5" borderId="35" xfId="0" applyFont="1" applyFill="1" applyBorder="1"/>
    <xf numFmtId="0" fontId="0" fillId="5" borderId="36" xfId="0" applyFill="1" applyBorder="1"/>
    <xf numFmtId="3" fontId="2" fillId="5" borderId="32" xfId="0" applyNumberFormat="1" applyFont="1" applyFill="1" applyBorder="1" applyAlignment="1">
      <alignment horizontal="right"/>
    </xf>
    <xf numFmtId="3" fontId="3" fillId="0" borderId="25" xfId="0" applyNumberFormat="1" applyFont="1" applyBorder="1" applyAlignment="1">
      <alignment horizontal="right"/>
    </xf>
    <xf numFmtId="49" fontId="2" fillId="5" borderId="11" xfId="0" applyNumberFormat="1" applyFont="1" applyFill="1" applyBorder="1" applyAlignment="1">
      <alignment horizontal="left"/>
    </xf>
    <xf numFmtId="0" fontId="2" fillId="5" borderId="12" xfId="0" applyFont="1" applyFill="1" applyBorder="1"/>
    <xf numFmtId="3" fontId="2" fillId="5" borderId="13" xfId="0" applyNumberFormat="1" applyFont="1" applyFill="1" applyBorder="1" applyAlignment="1">
      <alignment horizontal="right"/>
    </xf>
    <xf numFmtId="49" fontId="0" fillId="0" borderId="16" xfId="0" applyNumberFormat="1" applyFill="1" applyBorder="1" applyAlignment="1">
      <alignment horizontal="right"/>
    </xf>
    <xf numFmtId="0" fontId="3" fillId="0" borderId="17" xfId="0" applyFont="1" applyFill="1" applyBorder="1"/>
    <xf numFmtId="49" fontId="3" fillId="0" borderId="37" xfId="0" applyNumberFormat="1" applyFont="1" applyFill="1" applyBorder="1" applyAlignment="1">
      <alignment horizontal="right"/>
    </xf>
    <xf numFmtId="0" fontId="3" fillId="0" borderId="25" xfId="0" applyFont="1" applyFill="1" applyBorder="1" applyAlignment="1">
      <alignment horizontal="left"/>
    </xf>
    <xf numFmtId="49" fontId="3" fillId="0" borderId="28" xfId="0" applyNumberFormat="1" applyFont="1" applyFill="1" applyBorder="1" applyAlignment="1">
      <alignment horizontal="right"/>
    </xf>
    <xf numFmtId="49" fontId="3" fillId="0" borderId="38" xfId="0" applyNumberFormat="1" applyFont="1" applyFill="1" applyBorder="1" applyAlignment="1">
      <alignment horizontal="right"/>
    </xf>
    <xf numFmtId="3" fontId="3" fillId="0" borderId="39" xfId="0" applyNumberFormat="1" applyFont="1" applyFill="1" applyBorder="1" applyAlignment="1">
      <alignment horizontal="right"/>
    </xf>
    <xf numFmtId="0" fontId="7" fillId="5" borderId="35" xfId="0" applyFont="1" applyFill="1" applyBorder="1"/>
    <xf numFmtId="3" fontId="7" fillId="5" borderId="32" xfId="0" applyNumberFormat="1" applyFont="1" applyFill="1" applyBorder="1" applyAlignment="1">
      <alignment horizontal="right"/>
    </xf>
    <xf numFmtId="49" fontId="3" fillId="4" borderId="24" xfId="0" applyNumberFormat="1" applyFont="1" applyFill="1" applyBorder="1" applyAlignment="1">
      <alignment horizontal="right"/>
    </xf>
    <xf numFmtId="0" fontId="2" fillId="4" borderId="25" xfId="0" applyFont="1" applyFill="1" applyBorder="1"/>
    <xf numFmtId="3" fontId="2" fillId="4" borderId="6" xfId="0" applyNumberFormat="1" applyFont="1" applyFill="1" applyBorder="1" applyAlignment="1">
      <alignment horizontal="right"/>
    </xf>
    <xf numFmtId="49" fontId="3" fillId="4" borderId="19" xfId="0" applyNumberFormat="1" applyFont="1" applyFill="1" applyBorder="1" applyAlignment="1">
      <alignment horizontal="right"/>
    </xf>
    <xf numFmtId="3" fontId="2" fillId="4" borderId="18" xfId="0" applyNumberFormat="1" applyFont="1" applyFill="1" applyBorder="1" applyAlignment="1">
      <alignment horizontal="right"/>
    </xf>
    <xf numFmtId="3" fontId="2" fillId="6" borderId="31" xfId="0" applyNumberFormat="1" applyFont="1" applyFill="1" applyBorder="1" applyAlignment="1">
      <alignment horizontal="right"/>
    </xf>
    <xf numFmtId="0" fontId="7" fillId="5" borderId="14" xfId="0" applyFont="1" applyFill="1" applyBorder="1"/>
    <xf numFmtId="3" fontId="7" fillId="5" borderId="10" xfId="0" applyNumberFormat="1" applyFont="1" applyFill="1" applyBorder="1" applyAlignment="1">
      <alignment horizontal="right"/>
    </xf>
    <xf numFmtId="3" fontId="7" fillId="7" borderId="3" xfId="0" applyNumberFormat="1" applyFont="1" applyFill="1" applyBorder="1" applyAlignment="1"/>
    <xf numFmtId="0" fontId="3" fillId="0" borderId="24" xfId="0" applyFont="1" applyFill="1" applyBorder="1"/>
    <xf numFmtId="3" fontId="3" fillId="0" borderId="6" xfId="0" applyNumberFormat="1" applyFont="1" applyBorder="1" applyAlignment="1"/>
    <xf numFmtId="3" fontId="3" fillId="0" borderId="21" xfId="0" applyNumberFormat="1" applyFont="1" applyBorder="1" applyAlignment="1"/>
    <xf numFmtId="49" fontId="6" fillId="0" borderId="37" xfId="0" applyNumberFormat="1" applyFont="1" applyFill="1" applyBorder="1" applyAlignment="1">
      <alignment horizontal="right"/>
    </xf>
    <xf numFmtId="0" fontId="6" fillId="0" borderId="25" xfId="0" applyFont="1" applyBorder="1"/>
    <xf numFmtId="3" fontId="6" fillId="0" borderId="42" xfId="0" applyNumberFormat="1" applyFont="1" applyBorder="1" applyAlignment="1"/>
    <xf numFmtId="3" fontId="6" fillId="0" borderId="43" xfId="0" applyNumberFormat="1" applyFont="1" applyBorder="1" applyAlignment="1"/>
    <xf numFmtId="3" fontId="6" fillId="0" borderId="44" xfId="0" applyNumberFormat="1" applyFont="1" applyBorder="1" applyAlignment="1"/>
    <xf numFmtId="49" fontId="0" fillId="0" borderId="27" xfId="0" applyNumberFormat="1" applyFill="1" applyBorder="1" applyAlignment="1">
      <alignment horizontal="right"/>
    </xf>
    <xf numFmtId="0" fontId="6" fillId="0" borderId="17" xfId="0" applyFont="1" applyBorder="1"/>
    <xf numFmtId="3" fontId="6" fillId="0" borderId="45" xfId="0" applyNumberFormat="1" applyFont="1" applyBorder="1" applyAlignment="1"/>
    <xf numFmtId="3" fontId="6" fillId="0" borderId="46" xfId="0" applyNumberFormat="1" applyFont="1" applyBorder="1" applyAlignment="1"/>
    <xf numFmtId="3" fontId="6" fillId="0" borderId="47" xfId="0" applyNumberFormat="1" applyFont="1" applyBorder="1" applyAlignment="1"/>
    <xf numFmtId="49" fontId="0" fillId="0" borderId="37" xfId="0" applyNumberFormat="1" applyFill="1" applyBorder="1" applyAlignment="1">
      <alignment horizontal="right"/>
    </xf>
    <xf numFmtId="49" fontId="0" fillId="0" borderId="48" xfId="0" applyNumberFormat="1" applyFill="1" applyBorder="1" applyAlignment="1">
      <alignment horizontal="right"/>
    </xf>
    <xf numFmtId="3" fontId="6" fillId="0" borderId="49" xfId="0" applyNumberFormat="1" applyFont="1" applyBorder="1" applyAlignment="1"/>
    <xf numFmtId="3" fontId="6" fillId="0" borderId="50" xfId="0" applyNumberFormat="1" applyFont="1" applyBorder="1" applyAlignment="1"/>
    <xf numFmtId="3" fontId="6" fillId="0" borderId="51" xfId="0" applyNumberFormat="1" applyFont="1" applyBorder="1" applyAlignment="1"/>
    <xf numFmtId="49" fontId="0" fillId="0" borderId="1" xfId="0" applyNumberFormat="1" applyFill="1" applyBorder="1" applyAlignment="1">
      <alignment horizontal="right"/>
    </xf>
    <xf numFmtId="3" fontId="6" fillId="0" borderId="53" xfId="0" applyNumberFormat="1" applyFont="1" applyBorder="1" applyAlignment="1"/>
    <xf numFmtId="3" fontId="6" fillId="0" borderId="3" xfId="0" applyNumberFormat="1" applyFont="1" applyBorder="1" applyAlignment="1"/>
    <xf numFmtId="49" fontId="3" fillId="0" borderId="14" xfId="0" applyNumberFormat="1" applyFont="1" applyFill="1" applyBorder="1" applyAlignment="1">
      <alignment horizontal="right"/>
    </xf>
    <xf numFmtId="49" fontId="3" fillId="0" borderId="15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0" fillId="0" borderId="27" xfId="0" applyNumberFormat="1" applyBorder="1" applyAlignment="1">
      <alignment horizontal="right"/>
    </xf>
    <xf numFmtId="49" fontId="3" fillId="0" borderId="17" xfId="0" applyNumberFormat="1" applyFont="1" applyFill="1" applyBorder="1" applyAlignment="1">
      <alignment horizontal="left"/>
    </xf>
    <xf numFmtId="49" fontId="0" fillId="0" borderId="28" xfId="0" applyNumberFormat="1" applyBorder="1" applyAlignment="1">
      <alignment horizontal="right"/>
    </xf>
    <xf numFmtId="49" fontId="3" fillId="0" borderId="20" xfId="0" applyNumberFormat="1" applyFont="1" applyFill="1" applyBorder="1" applyAlignment="1">
      <alignment horizontal="left"/>
    </xf>
    <xf numFmtId="3" fontId="6" fillId="0" borderId="55" xfId="0" applyNumberFormat="1" applyFont="1" applyBorder="1" applyAlignment="1"/>
    <xf numFmtId="3" fontId="6" fillId="0" borderId="56" xfId="0" applyNumberFormat="1" applyFont="1" applyBorder="1" applyAlignment="1"/>
    <xf numFmtId="49" fontId="0" fillId="0" borderId="48" xfId="0" applyNumberFormat="1" applyBorder="1" applyAlignment="1">
      <alignment horizontal="right"/>
    </xf>
    <xf numFmtId="49" fontId="3" fillId="0" borderId="23" xfId="0" applyNumberFormat="1" applyFont="1" applyFill="1" applyBorder="1" applyAlignment="1">
      <alignment horizontal="left"/>
    </xf>
    <xf numFmtId="49" fontId="0" fillId="0" borderId="22" xfId="0" applyNumberFormat="1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/>
    <xf numFmtId="3" fontId="6" fillId="0" borderId="0" xfId="0" applyNumberFormat="1" applyFont="1" applyBorder="1" applyAlignment="1"/>
    <xf numFmtId="0" fontId="2" fillId="0" borderId="0" xfId="0" applyFont="1" applyFill="1" applyBorder="1"/>
    <xf numFmtId="3" fontId="6" fillId="0" borderId="0" xfId="0" applyNumberFormat="1" applyFont="1" applyFill="1" applyBorder="1" applyAlignment="1"/>
    <xf numFmtId="3" fontId="7" fillId="4" borderId="10" xfId="0" applyNumberFormat="1" applyFont="1" applyFill="1" applyBorder="1" applyAlignment="1">
      <alignment horizontal="right"/>
    </xf>
    <xf numFmtId="0" fontId="0" fillId="0" borderId="28" xfId="0" applyBorder="1"/>
    <xf numFmtId="3" fontId="0" fillId="0" borderId="21" xfId="0" applyNumberFormat="1" applyFill="1" applyBorder="1" applyAlignment="1">
      <alignment horizontal="right"/>
    </xf>
    <xf numFmtId="0" fontId="0" fillId="0" borderId="38" xfId="0" applyBorder="1"/>
    <xf numFmtId="0" fontId="0" fillId="0" borderId="57" xfId="0" applyFill="1" applyBorder="1"/>
    <xf numFmtId="3" fontId="6" fillId="0" borderId="39" xfId="0" applyNumberFormat="1" applyFont="1" applyFill="1" applyBorder="1" applyAlignment="1">
      <alignment horizontal="right"/>
    </xf>
    <xf numFmtId="3" fontId="9" fillId="0" borderId="39" xfId="0" applyNumberFormat="1" applyFont="1" applyFill="1" applyBorder="1" applyAlignment="1">
      <alignment horizontal="right"/>
    </xf>
    <xf numFmtId="0" fontId="6" fillId="0" borderId="0" xfId="0" applyFont="1"/>
    <xf numFmtId="0" fontId="4" fillId="0" borderId="37" xfId="0" applyFont="1" applyFill="1" applyBorder="1" applyAlignment="1">
      <alignment horizontal="right"/>
    </xf>
    <xf numFmtId="0" fontId="4" fillId="0" borderId="25" xfId="0" applyFont="1" applyFill="1" applyBorder="1" applyAlignment="1">
      <alignment horizontal="left"/>
    </xf>
    <xf numFmtId="3" fontId="4" fillId="0" borderId="6" xfId="0" applyNumberFormat="1" applyFont="1" applyFill="1" applyBorder="1" applyAlignment="1">
      <alignment horizontal="right"/>
    </xf>
    <xf numFmtId="0" fontId="3" fillId="0" borderId="12" xfId="0" applyFont="1" applyBorder="1"/>
    <xf numFmtId="0" fontId="3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0" fillId="0" borderId="0" xfId="0" applyFill="1" applyBorder="1"/>
    <xf numFmtId="0" fontId="11" fillId="0" borderId="24" xfId="0" applyFont="1" applyBorder="1"/>
    <xf numFmtId="3" fontId="3" fillId="0" borderId="6" xfId="0" applyNumberFormat="1" applyFont="1" applyBorder="1"/>
    <xf numFmtId="0" fontId="11" fillId="0" borderId="19" xfId="0" applyFont="1" applyBorder="1"/>
    <xf numFmtId="3" fontId="3" fillId="0" borderId="21" xfId="0" applyNumberFormat="1" applyFont="1" applyBorder="1"/>
    <xf numFmtId="3" fontId="7" fillId="8" borderId="21" xfId="0" applyNumberFormat="1" applyFont="1" applyFill="1" applyBorder="1"/>
    <xf numFmtId="3" fontId="3" fillId="0" borderId="21" xfId="0" applyNumberFormat="1" applyFont="1" applyFill="1" applyBorder="1"/>
    <xf numFmtId="3" fontId="7" fillId="8" borderId="39" xfId="0" applyNumberFormat="1" applyFont="1" applyFill="1" applyBorder="1"/>
    <xf numFmtId="3" fontId="15" fillId="2" borderId="10" xfId="0" applyNumberFormat="1" applyFont="1" applyFill="1" applyBorder="1"/>
    <xf numFmtId="0" fontId="0" fillId="0" borderId="0" xfId="0" applyAlignment="1">
      <alignment horizontal="right"/>
    </xf>
    <xf numFmtId="3" fontId="2" fillId="0" borderId="0" xfId="0" applyNumberFormat="1" applyFont="1" applyFill="1" applyBorder="1"/>
    <xf numFmtId="49" fontId="0" fillId="0" borderId="24" xfId="0" applyNumberFormat="1" applyBorder="1" applyAlignment="1">
      <alignment horizontal="right"/>
    </xf>
    <xf numFmtId="3" fontId="6" fillId="0" borderId="45" xfId="0" applyNumberFormat="1" applyFont="1" applyFill="1" applyBorder="1" applyAlignment="1"/>
    <xf numFmtId="3" fontId="6" fillId="0" borderId="49" xfId="0" applyNumberFormat="1" applyFont="1" applyFill="1" applyBorder="1" applyAlignment="1"/>
    <xf numFmtId="3" fontId="6" fillId="0" borderId="52" xfId="0" applyNumberFormat="1" applyFont="1" applyFill="1" applyBorder="1" applyAlignment="1"/>
    <xf numFmtId="3" fontId="6" fillId="0" borderId="54" xfId="0" applyNumberFormat="1" applyFont="1" applyFill="1" applyBorder="1" applyAlignment="1"/>
    <xf numFmtId="3" fontId="6" fillId="0" borderId="42" xfId="0" applyNumberFormat="1" applyFont="1" applyFill="1" applyBorder="1" applyAlignment="1"/>
    <xf numFmtId="3" fontId="0" fillId="0" borderId="39" xfId="0" applyNumberFormat="1" applyFill="1" applyBorder="1" applyAlignment="1">
      <alignment horizontal="right"/>
    </xf>
    <xf numFmtId="0" fontId="3" fillId="0" borderId="0" xfId="0" applyFont="1" applyAlignment="1">
      <alignment horizontal="left"/>
    </xf>
    <xf numFmtId="0" fontId="12" fillId="8" borderId="28" xfId="0" applyFont="1" applyFill="1" applyBorder="1" applyAlignment="1">
      <alignment horizontal="center"/>
    </xf>
    <xf numFmtId="0" fontId="12" fillId="8" borderId="58" xfId="0" applyFont="1" applyFill="1" applyBorder="1" applyAlignment="1">
      <alignment horizontal="center"/>
    </xf>
    <xf numFmtId="0" fontId="11" fillId="0" borderId="28" xfId="0" applyFont="1" applyBorder="1" applyAlignment="1">
      <alignment horizontal="left"/>
    </xf>
    <xf numFmtId="0" fontId="11" fillId="0" borderId="59" xfId="0" applyFont="1" applyBorder="1" applyAlignment="1">
      <alignment horizontal="left"/>
    </xf>
    <xf numFmtId="0" fontId="7" fillId="8" borderId="48" xfId="0" applyFont="1" applyFill="1" applyBorder="1" applyAlignment="1">
      <alignment horizontal="center"/>
    </xf>
    <xf numFmtId="0" fontId="7" fillId="8" borderId="60" xfId="0" applyFont="1" applyFill="1" applyBorder="1" applyAlignment="1">
      <alignment horizontal="center"/>
    </xf>
    <xf numFmtId="0" fontId="13" fillId="2" borderId="1" xfId="0" applyFont="1" applyFill="1" applyBorder="1" applyAlignment="1"/>
    <xf numFmtId="0" fontId="14" fillId="2" borderId="2" xfId="0" applyFont="1" applyFill="1" applyBorder="1" applyAlignment="1"/>
    <xf numFmtId="0" fontId="7" fillId="4" borderId="1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10" fillId="8" borderId="1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10" fillId="8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7" borderId="1" xfId="0" applyFont="1" applyFill="1" applyBorder="1" applyAlignment="1">
      <alignment horizontal="left"/>
    </xf>
    <xf numFmtId="0" fontId="8" fillId="7" borderId="3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1" xfId="0" applyFont="1" applyFill="1" applyBorder="1" applyAlignment="1"/>
    <xf numFmtId="0" fontId="0" fillId="0" borderId="34" xfId="0" applyBorder="1" applyAlignment="1"/>
    <xf numFmtId="49" fontId="2" fillId="6" borderId="7" xfId="0" applyNumberFormat="1" applyFont="1" applyFill="1" applyBorder="1" applyAlignment="1">
      <alignment horizontal="left"/>
    </xf>
    <xf numFmtId="49" fontId="2" fillId="6" borderId="40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77"/>
  <sheetViews>
    <sheetView tabSelected="1" workbookViewId="0">
      <selection activeCell="G4" sqref="G4"/>
    </sheetView>
  </sheetViews>
  <sheetFormatPr defaultRowHeight="15" x14ac:dyDescent="0.25"/>
  <cols>
    <col min="2" max="2" width="57.5703125" customWidth="1"/>
    <col min="3" max="4" width="11.140625" customWidth="1"/>
    <col min="5" max="5" width="12.140625" customWidth="1"/>
  </cols>
  <sheetData>
    <row r="1" spans="1:5" ht="18.75" thickBot="1" x14ac:dyDescent="0.3">
      <c r="A1" s="233" t="s">
        <v>0</v>
      </c>
      <c r="B1" s="234"/>
      <c r="C1" s="234"/>
      <c r="D1" s="234"/>
      <c r="E1" s="235"/>
    </row>
    <row r="2" spans="1:5" x14ac:dyDescent="0.25">
      <c r="A2" s="204" t="s">
        <v>1</v>
      </c>
      <c r="B2" s="205"/>
      <c r="C2" s="208">
        <v>2016</v>
      </c>
      <c r="D2" s="208">
        <v>2017</v>
      </c>
      <c r="E2" s="208">
        <v>2018</v>
      </c>
    </row>
    <row r="3" spans="1:5" ht="15.75" thickBot="1" x14ac:dyDescent="0.3">
      <c r="A3" s="225"/>
      <c r="B3" s="226"/>
      <c r="C3" s="209"/>
      <c r="D3" s="209"/>
      <c r="E3" s="209"/>
    </row>
    <row r="4" spans="1:5" ht="15.75" thickBot="1" x14ac:dyDescent="0.3">
      <c r="A4" s="220" t="s">
        <v>2</v>
      </c>
      <c r="B4" s="221"/>
      <c r="C4" s="1">
        <f>SUM(C5:C11)</f>
        <v>893170</v>
      </c>
      <c r="D4" s="1">
        <f>SUM(D5:D11)</f>
        <v>893170</v>
      </c>
      <c r="E4" s="1">
        <f>SUM(E5:E11)</f>
        <v>893170</v>
      </c>
    </row>
    <row r="5" spans="1:5" ht="15.75" thickBot="1" x14ac:dyDescent="0.3">
      <c r="A5" s="2">
        <v>111</v>
      </c>
      <c r="B5" s="3" t="s">
        <v>3</v>
      </c>
      <c r="C5" s="4">
        <v>837000</v>
      </c>
      <c r="D5" s="4">
        <v>837000</v>
      </c>
      <c r="E5" s="4">
        <v>837000</v>
      </c>
    </row>
    <row r="6" spans="1:5" ht="15.75" thickBot="1" x14ac:dyDescent="0.3">
      <c r="A6" s="5">
        <v>121</v>
      </c>
      <c r="B6" s="6" t="s">
        <v>4</v>
      </c>
      <c r="C6" s="7">
        <v>30770</v>
      </c>
      <c r="D6" s="7">
        <v>30770</v>
      </c>
      <c r="E6" s="7">
        <v>30770</v>
      </c>
    </row>
    <row r="7" spans="1:5" x14ac:dyDescent="0.25">
      <c r="A7" s="8">
        <v>133</v>
      </c>
      <c r="B7" s="9" t="s">
        <v>5</v>
      </c>
      <c r="C7" s="10">
        <v>1000</v>
      </c>
      <c r="D7" s="10">
        <v>1000</v>
      </c>
      <c r="E7" s="10">
        <v>1000</v>
      </c>
    </row>
    <row r="8" spans="1:5" x14ac:dyDescent="0.25">
      <c r="A8" s="11">
        <v>133</v>
      </c>
      <c r="B8" s="12" t="s">
        <v>6</v>
      </c>
      <c r="C8" s="13">
        <v>400</v>
      </c>
      <c r="D8" s="13">
        <v>400</v>
      </c>
      <c r="E8" s="13">
        <v>400</v>
      </c>
    </row>
    <row r="9" spans="1:5" x14ac:dyDescent="0.25">
      <c r="A9" s="11">
        <v>133</v>
      </c>
      <c r="B9" s="12" t="s">
        <v>7</v>
      </c>
      <c r="C9" s="13">
        <v>2000</v>
      </c>
      <c r="D9" s="13">
        <v>2000</v>
      </c>
      <c r="E9" s="13">
        <v>2000</v>
      </c>
    </row>
    <row r="10" spans="1:5" x14ac:dyDescent="0.25">
      <c r="A10" s="11">
        <v>133</v>
      </c>
      <c r="B10" s="12" t="s">
        <v>8</v>
      </c>
      <c r="C10" s="13">
        <v>5000</v>
      </c>
      <c r="D10" s="13">
        <v>5000</v>
      </c>
      <c r="E10" s="13">
        <v>5000</v>
      </c>
    </row>
    <row r="11" spans="1:5" ht="15.75" thickBot="1" x14ac:dyDescent="0.3">
      <c r="A11" s="14">
        <v>133</v>
      </c>
      <c r="B11" s="15" t="s">
        <v>9</v>
      </c>
      <c r="C11" s="16">
        <v>17000</v>
      </c>
      <c r="D11" s="16">
        <v>17000</v>
      </c>
      <c r="E11" s="16">
        <v>17000</v>
      </c>
    </row>
    <row r="12" spans="1:5" ht="15.75" thickBot="1" x14ac:dyDescent="0.3">
      <c r="A12" s="220" t="s">
        <v>10</v>
      </c>
      <c r="B12" s="221"/>
      <c r="C12" s="1">
        <f>SUM(C13:C29)</f>
        <v>125352</v>
      </c>
      <c r="D12" s="1">
        <f>SUM(D13:D29)</f>
        <v>125352</v>
      </c>
      <c r="E12" s="1">
        <f>SUM(E13:E29)</f>
        <v>125352</v>
      </c>
    </row>
    <row r="13" spans="1:5" x14ac:dyDescent="0.25">
      <c r="A13" s="17">
        <v>212</v>
      </c>
      <c r="B13" s="18" t="s">
        <v>11</v>
      </c>
      <c r="C13" s="19">
        <v>490</v>
      </c>
      <c r="D13" s="19">
        <v>490</v>
      </c>
      <c r="E13" s="19">
        <v>490</v>
      </c>
    </row>
    <row r="14" spans="1:5" x14ac:dyDescent="0.25">
      <c r="A14" s="8">
        <v>212</v>
      </c>
      <c r="B14" s="9" t="s">
        <v>12</v>
      </c>
      <c r="C14" s="10">
        <v>200</v>
      </c>
      <c r="D14" s="10">
        <v>200</v>
      </c>
      <c r="E14" s="10">
        <v>200</v>
      </c>
    </row>
    <row r="15" spans="1:5" x14ac:dyDescent="0.25">
      <c r="A15" s="11">
        <v>212</v>
      </c>
      <c r="B15" s="12" t="s">
        <v>13</v>
      </c>
      <c r="C15" s="13">
        <v>3943</v>
      </c>
      <c r="D15" s="13">
        <v>3943</v>
      </c>
      <c r="E15" s="13">
        <v>3943</v>
      </c>
    </row>
    <row r="16" spans="1:5" x14ac:dyDescent="0.25">
      <c r="A16" s="11">
        <v>212</v>
      </c>
      <c r="B16" s="12" t="s">
        <v>14</v>
      </c>
      <c r="C16" s="20">
        <v>14169</v>
      </c>
      <c r="D16" s="20">
        <v>14169</v>
      </c>
      <c r="E16" s="20">
        <v>14169</v>
      </c>
    </row>
    <row r="17" spans="1:6" ht="15.75" thickBot="1" x14ac:dyDescent="0.3">
      <c r="A17" s="21">
        <v>212</v>
      </c>
      <c r="B17" s="22" t="s">
        <v>15</v>
      </c>
      <c r="C17" s="23">
        <v>100</v>
      </c>
      <c r="D17" s="23">
        <v>100</v>
      </c>
      <c r="E17" s="23">
        <v>100</v>
      </c>
      <c r="F17" s="24">
        <f>SUM(C13:C17)</f>
        <v>18902</v>
      </c>
    </row>
    <row r="18" spans="1:6" ht="15.75" thickBot="1" x14ac:dyDescent="0.3">
      <c r="A18" s="5">
        <v>221</v>
      </c>
      <c r="B18" s="6" t="s">
        <v>16</v>
      </c>
      <c r="C18" s="25">
        <v>11700</v>
      </c>
      <c r="D18" s="25">
        <v>11700</v>
      </c>
      <c r="E18" s="25">
        <v>11700</v>
      </c>
    </row>
    <row r="19" spans="1:6" ht="15.75" thickBot="1" x14ac:dyDescent="0.3">
      <c r="A19" s="21">
        <v>222</v>
      </c>
      <c r="B19" s="22" t="s">
        <v>17</v>
      </c>
      <c r="C19" s="23">
        <v>0</v>
      </c>
      <c r="D19" s="23">
        <v>0</v>
      </c>
      <c r="E19" s="23">
        <v>0</v>
      </c>
    </row>
    <row r="20" spans="1:6" x14ac:dyDescent="0.25">
      <c r="A20" s="8">
        <v>223</v>
      </c>
      <c r="B20" s="9" t="s">
        <v>18</v>
      </c>
      <c r="C20" s="10">
        <v>900</v>
      </c>
      <c r="D20" s="10">
        <v>900</v>
      </c>
      <c r="E20" s="10">
        <v>900</v>
      </c>
    </row>
    <row r="21" spans="1:6" x14ac:dyDescent="0.25">
      <c r="A21" s="11">
        <v>223</v>
      </c>
      <c r="B21" s="12" t="s">
        <v>19</v>
      </c>
      <c r="C21" s="13">
        <v>12000</v>
      </c>
      <c r="D21" s="13">
        <v>12000</v>
      </c>
      <c r="E21" s="13">
        <v>12000</v>
      </c>
    </row>
    <row r="22" spans="1:6" x14ac:dyDescent="0.25">
      <c r="A22" s="11">
        <v>223</v>
      </c>
      <c r="B22" s="12" t="s">
        <v>20</v>
      </c>
      <c r="C22" s="13">
        <v>23000</v>
      </c>
      <c r="D22" s="13">
        <v>23000</v>
      </c>
      <c r="E22" s="13">
        <v>23000</v>
      </c>
    </row>
    <row r="23" spans="1:6" x14ac:dyDescent="0.25">
      <c r="A23" s="11">
        <v>223</v>
      </c>
      <c r="B23" s="12" t="s">
        <v>201</v>
      </c>
      <c r="C23" s="13">
        <v>1000</v>
      </c>
      <c r="D23" s="13">
        <v>1000</v>
      </c>
      <c r="E23" s="13">
        <v>1000</v>
      </c>
    </row>
    <row r="24" spans="1:6" x14ac:dyDescent="0.25">
      <c r="A24" s="11">
        <v>223</v>
      </c>
      <c r="B24" s="12" t="s">
        <v>21</v>
      </c>
      <c r="C24" s="13">
        <v>700</v>
      </c>
      <c r="D24" s="13">
        <v>700</v>
      </c>
      <c r="E24" s="13">
        <v>700</v>
      </c>
    </row>
    <row r="25" spans="1:6" x14ac:dyDescent="0.25">
      <c r="A25" s="11">
        <v>223</v>
      </c>
      <c r="B25" s="12" t="s">
        <v>22</v>
      </c>
      <c r="C25" s="13">
        <v>25000</v>
      </c>
      <c r="D25" s="13">
        <v>25000</v>
      </c>
      <c r="E25" s="13">
        <v>25000</v>
      </c>
    </row>
    <row r="26" spans="1:6" x14ac:dyDescent="0.25">
      <c r="A26" s="11">
        <v>223</v>
      </c>
      <c r="B26" s="12" t="s">
        <v>23</v>
      </c>
      <c r="C26" s="13">
        <v>21650</v>
      </c>
      <c r="D26" s="13">
        <v>21650</v>
      </c>
      <c r="E26" s="13">
        <v>21650</v>
      </c>
    </row>
    <row r="27" spans="1:6" x14ac:dyDescent="0.25">
      <c r="A27" s="11">
        <v>223</v>
      </c>
      <c r="B27" s="12" t="s">
        <v>24</v>
      </c>
      <c r="C27" s="26">
        <v>9000</v>
      </c>
      <c r="D27" s="26">
        <v>9000</v>
      </c>
      <c r="E27" s="26">
        <v>9000</v>
      </c>
    </row>
    <row r="28" spans="1:6" x14ac:dyDescent="0.25">
      <c r="A28" s="11">
        <v>223</v>
      </c>
      <c r="B28" s="12" t="s">
        <v>25</v>
      </c>
      <c r="C28" s="13">
        <v>1400</v>
      </c>
      <c r="D28" s="13">
        <v>1400</v>
      </c>
      <c r="E28" s="13">
        <v>1400</v>
      </c>
    </row>
    <row r="29" spans="1:6" ht="15.75" thickBot="1" x14ac:dyDescent="0.3">
      <c r="A29" s="14">
        <v>223</v>
      </c>
      <c r="B29" s="15" t="s">
        <v>26</v>
      </c>
      <c r="C29" s="27">
        <v>100</v>
      </c>
      <c r="D29" s="27">
        <v>100</v>
      </c>
      <c r="E29" s="27">
        <v>100</v>
      </c>
      <c r="F29" s="24">
        <f>SUM(C20:C29)</f>
        <v>94750</v>
      </c>
    </row>
    <row r="30" spans="1:6" ht="15.75" thickBot="1" x14ac:dyDescent="0.3">
      <c r="A30" s="220" t="s">
        <v>27</v>
      </c>
      <c r="B30" s="221"/>
      <c r="C30" s="1">
        <f>SUM(C31)</f>
        <v>200</v>
      </c>
      <c r="D30" s="1">
        <f>SUM(D31)</f>
        <v>200</v>
      </c>
      <c r="E30" s="1">
        <f>SUM(E31)</f>
        <v>200</v>
      </c>
    </row>
    <row r="31" spans="1:6" ht="15.75" thickBot="1" x14ac:dyDescent="0.3">
      <c r="A31" s="28">
        <v>240</v>
      </c>
      <c r="B31" s="29" t="s">
        <v>28</v>
      </c>
      <c r="C31" s="23">
        <v>200</v>
      </c>
      <c r="D31" s="23">
        <v>200</v>
      </c>
      <c r="E31" s="23">
        <v>200</v>
      </c>
    </row>
    <row r="32" spans="1:6" ht="15.75" thickBot="1" x14ac:dyDescent="0.3">
      <c r="A32" s="220" t="s">
        <v>29</v>
      </c>
      <c r="B32" s="221"/>
      <c r="C32" s="1">
        <f>SUM(C33:C40)</f>
        <v>27080</v>
      </c>
      <c r="D32" s="1">
        <f>SUM(D33:D40)</f>
        <v>27080</v>
      </c>
      <c r="E32" s="1">
        <f>SUM(E33:E40)</f>
        <v>27080</v>
      </c>
    </row>
    <row r="33" spans="1:5" x14ac:dyDescent="0.25">
      <c r="A33" s="30">
        <v>292</v>
      </c>
      <c r="B33" s="31" t="s">
        <v>30</v>
      </c>
      <c r="C33" s="32">
        <v>200</v>
      </c>
      <c r="D33" s="32">
        <v>200</v>
      </c>
      <c r="E33" s="32">
        <v>200</v>
      </c>
    </row>
    <row r="34" spans="1:5" x14ac:dyDescent="0.25">
      <c r="A34" s="30">
        <v>292</v>
      </c>
      <c r="B34" s="31" t="s">
        <v>31</v>
      </c>
      <c r="C34" s="32">
        <v>300</v>
      </c>
      <c r="D34" s="32">
        <v>300</v>
      </c>
      <c r="E34" s="32">
        <v>300</v>
      </c>
    </row>
    <row r="35" spans="1:5" x14ac:dyDescent="0.25">
      <c r="A35" s="33">
        <v>292</v>
      </c>
      <c r="B35" s="34" t="s">
        <v>32</v>
      </c>
      <c r="C35" s="35">
        <v>0</v>
      </c>
      <c r="D35" s="35">
        <v>0</v>
      </c>
      <c r="E35" s="35">
        <v>0</v>
      </c>
    </row>
    <row r="36" spans="1:5" x14ac:dyDescent="0.25">
      <c r="A36" s="33">
        <v>292</v>
      </c>
      <c r="B36" s="12" t="s">
        <v>33</v>
      </c>
      <c r="C36" s="36">
        <v>180</v>
      </c>
      <c r="D36" s="36">
        <v>180</v>
      </c>
      <c r="E36" s="36">
        <v>180</v>
      </c>
    </row>
    <row r="37" spans="1:5" x14ac:dyDescent="0.25">
      <c r="A37" s="33">
        <v>292</v>
      </c>
      <c r="B37" s="34" t="s">
        <v>34</v>
      </c>
      <c r="C37" s="35">
        <v>11300</v>
      </c>
      <c r="D37" s="35">
        <v>11300</v>
      </c>
      <c r="E37" s="35">
        <v>11300</v>
      </c>
    </row>
    <row r="38" spans="1:5" x14ac:dyDescent="0.25">
      <c r="A38" s="33">
        <v>292</v>
      </c>
      <c r="B38" s="12" t="s">
        <v>35</v>
      </c>
      <c r="C38" s="36">
        <v>100</v>
      </c>
      <c r="D38" s="36">
        <v>100</v>
      </c>
      <c r="E38" s="36">
        <v>100</v>
      </c>
    </row>
    <row r="39" spans="1:5" x14ac:dyDescent="0.25">
      <c r="A39" s="11">
        <v>292</v>
      </c>
      <c r="B39" s="12" t="s">
        <v>36</v>
      </c>
      <c r="C39" s="13">
        <v>12000</v>
      </c>
      <c r="D39" s="13">
        <v>12000</v>
      </c>
      <c r="E39" s="13">
        <v>12000</v>
      </c>
    </row>
    <row r="40" spans="1:5" ht="15.75" thickBot="1" x14ac:dyDescent="0.3">
      <c r="A40" s="33">
        <v>292</v>
      </c>
      <c r="B40" s="34" t="s">
        <v>37</v>
      </c>
      <c r="C40" s="35">
        <v>3000</v>
      </c>
      <c r="D40" s="35">
        <v>3000</v>
      </c>
      <c r="E40" s="35">
        <v>3000</v>
      </c>
    </row>
    <row r="41" spans="1:5" ht="15.75" thickBot="1" x14ac:dyDescent="0.3">
      <c r="A41" s="37" t="s">
        <v>38</v>
      </c>
      <c r="B41" s="38"/>
      <c r="C41" s="1">
        <f>SUM(C42:C53)</f>
        <v>496700</v>
      </c>
      <c r="D41" s="1">
        <f>SUM(D42:D53)</f>
        <v>496700</v>
      </c>
      <c r="E41" s="1">
        <f>SUM(E42:E53)</f>
        <v>496700</v>
      </c>
    </row>
    <row r="42" spans="1:5" x14ac:dyDescent="0.25">
      <c r="A42" s="39">
        <v>311</v>
      </c>
      <c r="B42" s="9" t="s">
        <v>39</v>
      </c>
      <c r="C42" s="10">
        <v>0</v>
      </c>
      <c r="D42" s="10">
        <v>0</v>
      </c>
      <c r="E42" s="10">
        <v>0</v>
      </c>
    </row>
    <row r="43" spans="1:5" x14ac:dyDescent="0.25">
      <c r="A43" s="40">
        <v>312</v>
      </c>
      <c r="B43" s="41" t="s">
        <v>40</v>
      </c>
      <c r="C43" s="42">
        <v>0</v>
      </c>
      <c r="D43" s="42">
        <v>0</v>
      </c>
      <c r="E43" s="42">
        <v>0</v>
      </c>
    </row>
    <row r="44" spans="1:5" x14ac:dyDescent="0.25">
      <c r="A44" s="39">
        <v>312</v>
      </c>
      <c r="B44" s="12" t="s">
        <v>41</v>
      </c>
      <c r="C44" s="10">
        <v>7200</v>
      </c>
      <c r="D44" s="10">
        <v>7200</v>
      </c>
      <c r="E44" s="10">
        <v>7200</v>
      </c>
    </row>
    <row r="45" spans="1:5" x14ac:dyDescent="0.25">
      <c r="A45" s="39">
        <v>312</v>
      </c>
      <c r="B45" s="12" t="s">
        <v>42</v>
      </c>
      <c r="C45" s="10">
        <v>1100</v>
      </c>
      <c r="D45" s="10">
        <v>1100</v>
      </c>
      <c r="E45" s="10">
        <v>1100</v>
      </c>
    </row>
    <row r="46" spans="1:5" x14ac:dyDescent="0.25">
      <c r="A46" s="39">
        <v>312</v>
      </c>
      <c r="B46" s="43" t="s">
        <v>43</v>
      </c>
      <c r="C46" s="44">
        <f>12500+48500</f>
        <v>61000</v>
      </c>
      <c r="D46" s="44">
        <f>12500+48500</f>
        <v>61000</v>
      </c>
      <c r="E46" s="44">
        <f>12500+48500</f>
        <v>61000</v>
      </c>
    </row>
    <row r="47" spans="1:5" x14ac:dyDescent="0.25">
      <c r="A47" s="39">
        <v>312</v>
      </c>
      <c r="B47" s="43" t="s">
        <v>44</v>
      </c>
      <c r="C47" s="10">
        <v>10000</v>
      </c>
      <c r="D47" s="10">
        <v>10000</v>
      </c>
      <c r="E47" s="10">
        <v>10000</v>
      </c>
    </row>
    <row r="48" spans="1:5" x14ac:dyDescent="0.25">
      <c r="A48" s="39">
        <v>312</v>
      </c>
      <c r="B48" s="43" t="s">
        <v>45</v>
      </c>
      <c r="C48" s="10">
        <v>16500</v>
      </c>
      <c r="D48" s="10">
        <v>16500</v>
      </c>
      <c r="E48" s="10">
        <v>16500</v>
      </c>
    </row>
    <row r="49" spans="1:5" x14ac:dyDescent="0.25">
      <c r="A49" s="39">
        <v>312</v>
      </c>
      <c r="B49" s="43" t="s">
        <v>46</v>
      </c>
      <c r="C49" s="10">
        <v>7700</v>
      </c>
      <c r="D49" s="10">
        <v>7700</v>
      </c>
      <c r="E49" s="10">
        <v>7700</v>
      </c>
    </row>
    <row r="50" spans="1:5" x14ac:dyDescent="0.25">
      <c r="A50" s="45">
        <v>312</v>
      </c>
      <c r="B50" s="12" t="s">
        <v>47</v>
      </c>
      <c r="C50" s="13">
        <v>3900</v>
      </c>
      <c r="D50" s="13">
        <v>3900</v>
      </c>
      <c r="E50" s="13">
        <v>3900</v>
      </c>
    </row>
    <row r="51" spans="1:5" x14ac:dyDescent="0.25">
      <c r="A51" s="45">
        <v>312</v>
      </c>
      <c r="B51" s="46" t="s">
        <v>48</v>
      </c>
      <c r="C51" s="20">
        <v>3000</v>
      </c>
      <c r="D51" s="20">
        <v>3000</v>
      </c>
      <c r="E51" s="20">
        <v>3000</v>
      </c>
    </row>
    <row r="52" spans="1:5" x14ac:dyDescent="0.25">
      <c r="A52" s="45">
        <v>312</v>
      </c>
      <c r="B52" s="47" t="s">
        <v>49</v>
      </c>
      <c r="C52" s="20">
        <v>2000</v>
      </c>
      <c r="D52" s="20">
        <v>2000</v>
      </c>
      <c r="E52" s="20">
        <v>2000</v>
      </c>
    </row>
    <row r="53" spans="1:5" ht="15.75" thickBot="1" x14ac:dyDescent="0.3">
      <c r="A53" s="48">
        <v>312</v>
      </c>
      <c r="B53" s="49" t="s">
        <v>50</v>
      </c>
      <c r="C53" s="50">
        <v>384300</v>
      </c>
      <c r="D53" s="50">
        <v>384300</v>
      </c>
      <c r="E53" s="50">
        <v>384300</v>
      </c>
    </row>
    <row r="54" spans="1:5" ht="16.5" thickBot="1" x14ac:dyDescent="0.3">
      <c r="A54" s="51" t="s">
        <v>51</v>
      </c>
      <c r="B54" s="52"/>
      <c r="C54" s="53">
        <f>SUM(C4+C12+C30+C32+C41)</f>
        <v>1542502</v>
      </c>
      <c r="D54" s="53">
        <f>SUM(D4+D12+D30+D32+D41)</f>
        <v>1542502</v>
      </c>
      <c r="E54" s="53">
        <f>SUM(E4+E12+E30+E32+E41)</f>
        <v>1542502</v>
      </c>
    </row>
    <row r="55" spans="1:5" ht="16.5" thickBot="1" x14ac:dyDescent="0.3">
      <c r="A55" s="54" t="s">
        <v>52</v>
      </c>
      <c r="B55" s="55" t="s">
        <v>53</v>
      </c>
      <c r="C55" s="56">
        <v>1500</v>
      </c>
      <c r="D55" s="56">
        <v>1300</v>
      </c>
      <c r="E55" s="56">
        <v>1300</v>
      </c>
    </row>
    <row r="56" spans="1:5" ht="16.5" thickBot="1" x14ac:dyDescent="0.3">
      <c r="A56" s="51" t="s">
        <v>54</v>
      </c>
      <c r="B56" s="38"/>
      <c r="C56" s="53">
        <f>SUM(C54:C55)</f>
        <v>1544002</v>
      </c>
      <c r="D56" s="53">
        <f>SUM(D54:D55)</f>
        <v>1543802</v>
      </c>
      <c r="E56" s="53">
        <f>SUM(E54:E55)</f>
        <v>1543802</v>
      </c>
    </row>
    <row r="57" spans="1:5" ht="15.75" x14ac:dyDescent="0.25">
      <c r="A57" s="57"/>
      <c r="B57" s="58"/>
      <c r="C57" s="58"/>
      <c r="D57" s="59"/>
      <c r="E57" s="59"/>
    </row>
    <row r="58" spans="1:5" ht="16.5" thickBot="1" x14ac:dyDescent="0.3">
      <c r="A58" s="57"/>
      <c r="B58" s="58"/>
      <c r="C58" s="58"/>
      <c r="D58" s="58"/>
      <c r="E58" s="58"/>
    </row>
    <row r="59" spans="1:5" ht="18.75" thickBot="1" x14ac:dyDescent="0.3">
      <c r="A59" s="222" t="s">
        <v>55</v>
      </c>
      <c r="B59" s="223"/>
      <c r="C59" s="223"/>
      <c r="D59" s="223"/>
      <c r="E59" s="224"/>
    </row>
    <row r="60" spans="1:5" x14ac:dyDescent="0.25">
      <c r="A60" s="204" t="s">
        <v>1</v>
      </c>
      <c r="B60" s="205"/>
      <c r="C60" s="208">
        <v>2016</v>
      </c>
      <c r="D60" s="208">
        <v>2017</v>
      </c>
      <c r="E60" s="208">
        <v>2018</v>
      </c>
    </row>
    <row r="61" spans="1:5" ht="15.75" thickBot="1" x14ac:dyDescent="0.3">
      <c r="A61" s="225"/>
      <c r="B61" s="226"/>
      <c r="C61" s="209"/>
      <c r="D61" s="209"/>
      <c r="E61" s="209"/>
    </row>
    <row r="62" spans="1:5" ht="15.75" thickBot="1" x14ac:dyDescent="0.3">
      <c r="A62" s="60" t="s">
        <v>56</v>
      </c>
      <c r="B62" s="61"/>
      <c r="C62" s="62">
        <f>SUM(C63:C67)</f>
        <v>198550</v>
      </c>
      <c r="D62" s="62">
        <f t="shared" ref="D62:E62" si="0">SUM(D63:D67)</f>
        <v>188070</v>
      </c>
      <c r="E62" s="62">
        <f t="shared" si="0"/>
        <v>188070</v>
      </c>
    </row>
    <row r="63" spans="1:5" x14ac:dyDescent="0.25">
      <c r="A63" s="63" t="s">
        <v>57</v>
      </c>
      <c r="B63" s="64" t="s">
        <v>58</v>
      </c>
      <c r="C63" s="65">
        <v>101580</v>
      </c>
      <c r="D63" s="65">
        <v>90880</v>
      </c>
      <c r="E63" s="65">
        <v>90880</v>
      </c>
    </row>
    <row r="64" spans="1:5" x14ac:dyDescent="0.25">
      <c r="A64" s="66" t="s">
        <v>59</v>
      </c>
      <c r="B64" s="43" t="s">
        <v>60</v>
      </c>
      <c r="C64" s="67">
        <v>50110</v>
      </c>
      <c r="D64" s="67">
        <v>50330</v>
      </c>
      <c r="E64" s="67">
        <v>50330</v>
      </c>
    </row>
    <row r="65" spans="1:5" x14ac:dyDescent="0.25">
      <c r="A65" s="66" t="s">
        <v>61</v>
      </c>
      <c r="B65" s="43" t="s">
        <v>62</v>
      </c>
      <c r="C65" s="67">
        <v>1000</v>
      </c>
      <c r="D65" s="67">
        <v>1000</v>
      </c>
      <c r="E65" s="67">
        <v>1000</v>
      </c>
    </row>
    <row r="66" spans="1:5" x14ac:dyDescent="0.25">
      <c r="A66" s="68" t="s">
        <v>63</v>
      </c>
      <c r="B66" s="43" t="s">
        <v>64</v>
      </c>
      <c r="C66" s="67">
        <v>45860</v>
      </c>
      <c r="D66" s="67">
        <v>45860</v>
      </c>
      <c r="E66" s="67">
        <v>45860</v>
      </c>
    </row>
    <row r="67" spans="1:5" ht="15.75" thickBot="1" x14ac:dyDescent="0.3">
      <c r="A67" s="69" t="s">
        <v>65</v>
      </c>
      <c r="B67" s="3" t="s">
        <v>66</v>
      </c>
      <c r="C67" s="70">
        <v>0</v>
      </c>
      <c r="D67" s="70">
        <v>0</v>
      </c>
      <c r="E67" s="70">
        <v>0</v>
      </c>
    </row>
    <row r="68" spans="1:5" ht="15.75" thickBot="1" x14ac:dyDescent="0.3">
      <c r="A68" s="227" t="s">
        <v>67</v>
      </c>
      <c r="B68" s="228"/>
      <c r="C68" s="62">
        <f>SUM(C69)</f>
        <v>1400</v>
      </c>
      <c r="D68" s="62">
        <f>SUM(D69)</f>
        <v>1400</v>
      </c>
      <c r="E68" s="62">
        <f>SUM(E69)</f>
        <v>1400</v>
      </c>
    </row>
    <row r="69" spans="1:5" ht="15.75" thickBot="1" x14ac:dyDescent="0.3">
      <c r="A69" s="71" t="s">
        <v>68</v>
      </c>
      <c r="B69" s="58" t="s">
        <v>69</v>
      </c>
      <c r="C69" s="72">
        <v>1400</v>
      </c>
      <c r="D69" s="72">
        <v>1400</v>
      </c>
      <c r="E69" s="72">
        <v>1400</v>
      </c>
    </row>
    <row r="70" spans="1:5" ht="15.75" thickBot="1" x14ac:dyDescent="0.3">
      <c r="A70" s="227" t="s">
        <v>70</v>
      </c>
      <c r="B70" s="228"/>
      <c r="C70" s="62">
        <f>SUM(C71:C72)</f>
        <v>9100</v>
      </c>
      <c r="D70" s="62">
        <f>SUM(D71:D72)</f>
        <v>9100</v>
      </c>
      <c r="E70" s="62">
        <f>SUM(E71:E72)</f>
        <v>9100</v>
      </c>
    </row>
    <row r="71" spans="1:5" x14ac:dyDescent="0.25">
      <c r="A71" s="73" t="s">
        <v>71</v>
      </c>
      <c r="B71" s="74" t="s">
        <v>72</v>
      </c>
      <c r="C71" s="75">
        <v>8800</v>
      </c>
      <c r="D71" s="75">
        <v>8800</v>
      </c>
      <c r="E71" s="75">
        <v>8800</v>
      </c>
    </row>
    <row r="72" spans="1:5" ht="15.75" thickBot="1" x14ac:dyDescent="0.3">
      <c r="A72" s="76" t="s">
        <v>73</v>
      </c>
      <c r="B72" s="77" t="s">
        <v>74</v>
      </c>
      <c r="C72" s="78">
        <v>300</v>
      </c>
      <c r="D72" s="78">
        <v>300</v>
      </c>
      <c r="E72" s="78">
        <v>300</v>
      </c>
    </row>
    <row r="73" spans="1:5" ht="15.75" thickBot="1" x14ac:dyDescent="0.3">
      <c r="A73" s="60" t="s">
        <v>75</v>
      </c>
      <c r="B73" s="79"/>
      <c r="C73" s="62">
        <f>SUM(C74:C77)</f>
        <v>43510</v>
      </c>
      <c r="D73" s="62">
        <f t="shared" ref="D73:E73" si="1">SUM(D74:D77)</f>
        <v>44260</v>
      </c>
      <c r="E73" s="62">
        <f t="shared" si="1"/>
        <v>44260</v>
      </c>
    </row>
    <row r="74" spans="1:5" x14ac:dyDescent="0.25">
      <c r="A74" s="80" t="s">
        <v>76</v>
      </c>
      <c r="B74" s="31" t="s">
        <v>77</v>
      </c>
      <c r="C74" s="32">
        <v>12260</v>
      </c>
      <c r="D74" s="32">
        <v>12260</v>
      </c>
      <c r="E74" s="32">
        <v>12260</v>
      </c>
    </row>
    <row r="75" spans="1:5" x14ac:dyDescent="0.25">
      <c r="A75" s="68" t="s">
        <v>78</v>
      </c>
      <c r="B75" s="43" t="s">
        <v>79</v>
      </c>
      <c r="C75" s="67">
        <v>17800</v>
      </c>
      <c r="D75" s="67">
        <v>17800</v>
      </c>
      <c r="E75" s="67">
        <v>17800</v>
      </c>
    </row>
    <row r="76" spans="1:5" x14ac:dyDescent="0.25">
      <c r="A76" s="68" t="s">
        <v>80</v>
      </c>
      <c r="B76" s="43" t="s">
        <v>81</v>
      </c>
      <c r="C76" s="35">
        <v>13250</v>
      </c>
      <c r="D76" s="35">
        <v>14000</v>
      </c>
      <c r="E76" s="35">
        <v>14000</v>
      </c>
    </row>
    <row r="77" spans="1:5" ht="15.75" thickBot="1" x14ac:dyDescent="0.3">
      <c r="A77" s="68" t="s">
        <v>82</v>
      </c>
      <c r="B77" s="43" t="s">
        <v>83</v>
      </c>
      <c r="C77" s="35">
        <v>200</v>
      </c>
      <c r="D77" s="35">
        <v>200</v>
      </c>
      <c r="E77" s="35">
        <v>200</v>
      </c>
    </row>
    <row r="78" spans="1:5" ht="15.75" thickBot="1" x14ac:dyDescent="0.3">
      <c r="A78" s="229" t="s">
        <v>84</v>
      </c>
      <c r="B78" s="230"/>
      <c r="C78" s="62">
        <f>SUM(C79:C82)</f>
        <v>82500</v>
      </c>
      <c r="D78" s="62">
        <f t="shared" ref="D78:E78" si="2">SUM(D79:D82)</f>
        <v>82500</v>
      </c>
      <c r="E78" s="62">
        <f t="shared" si="2"/>
        <v>82500</v>
      </c>
    </row>
    <row r="79" spans="1:5" x14ac:dyDescent="0.25">
      <c r="A79" s="81" t="s">
        <v>85</v>
      </c>
      <c r="B79" s="82" t="s">
        <v>86</v>
      </c>
      <c r="C79" s="83">
        <v>39000</v>
      </c>
      <c r="D79" s="83">
        <v>39000</v>
      </c>
      <c r="E79" s="83">
        <v>39000</v>
      </c>
    </row>
    <row r="80" spans="1:5" x14ac:dyDescent="0.25">
      <c r="A80" s="68" t="s">
        <v>87</v>
      </c>
      <c r="B80" s="43" t="s">
        <v>88</v>
      </c>
      <c r="C80" s="67">
        <v>37400</v>
      </c>
      <c r="D80" s="67">
        <v>37400</v>
      </c>
      <c r="E80" s="67">
        <v>37400</v>
      </c>
    </row>
    <row r="81" spans="1:7" x14ac:dyDescent="0.25">
      <c r="A81" s="71" t="s">
        <v>89</v>
      </c>
      <c r="B81" s="84" t="s">
        <v>90</v>
      </c>
      <c r="C81" s="85">
        <v>830</v>
      </c>
      <c r="D81" s="85">
        <v>830</v>
      </c>
      <c r="E81" s="85">
        <v>830</v>
      </c>
    </row>
    <row r="82" spans="1:7" ht="15.75" thickBot="1" x14ac:dyDescent="0.3">
      <c r="A82" s="86" t="s">
        <v>91</v>
      </c>
      <c r="B82" s="87" t="s">
        <v>92</v>
      </c>
      <c r="C82" s="88">
        <v>5270</v>
      </c>
      <c r="D82" s="88">
        <v>5270</v>
      </c>
      <c r="E82" s="88">
        <v>5270</v>
      </c>
    </row>
    <row r="83" spans="1:7" ht="15.75" thickBot="1" x14ac:dyDescent="0.3">
      <c r="A83" s="60" t="s">
        <v>93</v>
      </c>
      <c r="B83" s="79"/>
      <c r="C83" s="62">
        <f>SUM(C84:C86)</f>
        <v>137182</v>
      </c>
      <c r="D83" s="62">
        <f t="shared" ref="D83:E83" si="3">SUM(D84:D86)</f>
        <v>129582</v>
      </c>
      <c r="E83" s="62">
        <f t="shared" si="3"/>
        <v>129582</v>
      </c>
    </row>
    <row r="84" spans="1:7" x14ac:dyDescent="0.25">
      <c r="A84" s="80" t="s">
        <v>94</v>
      </c>
      <c r="B84" s="64" t="s">
        <v>95</v>
      </c>
      <c r="C84" s="89">
        <v>101402</v>
      </c>
      <c r="D84" s="89">
        <v>95802</v>
      </c>
      <c r="E84" s="65">
        <v>95802</v>
      </c>
      <c r="F84" s="90"/>
    </row>
    <row r="85" spans="1:7" x14ac:dyDescent="0.25">
      <c r="A85" s="91" t="s">
        <v>96</v>
      </c>
      <c r="B85" s="43" t="s">
        <v>97</v>
      </c>
      <c r="C85" s="92">
        <v>17300</v>
      </c>
      <c r="D85" s="92">
        <v>17300</v>
      </c>
      <c r="E85" s="67">
        <v>17300</v>
      </c>
    </row>
    <row r="86" spans="1:7" ht="15.75" thickBot="1" x14ac:dyDescent="0.3">
      <c r="A86" s="93" t="s">
        <v>98</v>
      </c>
      <c r="B86" s="87" t="s">
        <v>99</v>
      </c>
      <c r="C86" s="94">
        <v>18480</v>
      </c>
      <c r="D86" s="94">
        <v>16480</v>
      </c>
      <c r="E86" s="88">
        <v>16480</v>
      </c>
      <c r="G86" s="24"/>
    </row>
    <row r="87" spans="1:7" ht="15.75" thickBot="1" x14ac:dyDescent="0.3">
      <c r="A87" s="95" t="s">
        <v>100</v>
      </c>
      <c r="B87" s="96"/>
      <c r="C87" s="97">
        <f>SUM(C88:C90)</f>
        <v>1540</v>
      </c>
      <c r="D87" s="97">
        <f>SUM(D88:D90)</f>
        <v>1540</v>
      </c>
      <c r="E87" s="97">
        <f>SUM(E88:E90)</f>
        <v>1540</v>
      </c>
    </row>
    <row r="88" spans="1:7" x14ac:dyDescent="0.25">
      <c r="A88" s="73" t="s">
        <v>101</v>
      </c>
      <c r="B88" s="82" t="s">
        <v>102</v>
      </c>
      <c r="C88" s="98">
        <v>100</v>
      </c>
      <c r="D88" s="98">
        <v>100</v>
      </c>
      <c r="E88" s="83">
        <v>100</v>
      </c>
      <c r="F88" s="90"/>
    </row>
    <row r="89" spans="1:7" x14ac:dyDescent="0.25">
      <c r="A89" s="91" t="s">
        <v>103</v>
      </c>
      <c r="B89" s="43" t="s">
        <v>104</v>
      </c>
      <c r="C89" s="92">
        <v>100</v>
      </c>
      <c r="D89" s="92">
        <v>100</v>
      </c>
      <c r="E89" s="67">
        <v>100</v>
      </c>
      <c r="F89" s="90"/>
    </row>
    <row r="90" spans="1:7" ht="15.75" thickBot="1" x14ac:dyDescent="0.3">
      <c r="A90" s="93" t="s">
        <v>105</v>
      </c>
      <c r="B90" s="87" t="s">
        <v>106</v>
      </c>
      <c r="C90" s="94">
        <v>1340</v>
      </c>
      <c r="D90" s="94">
        <v>1340</v>
      </c>
      <c r="E90" s="94">
        <v>1340</v>
      </c>
      <c r="F90" s="90"/>
    </row>
    <row r="91" spans="1:7" ht="15.75" thickBot="1" x14ac:dyDescent="0.3">
      <c r="A91" s="99" t="s">
        <v>107</v>
      </c>
      <c r="B91" s="100"/>
      <c r="C91" s="101">
        <f>SUM(C92:C96)</f>
        <v>96300</v>
      </c>
      <c r="D91" s="101">
        <f t="shared" ref="D91:E91" si="4">SUM(D92:D96)</f>
        <v>87900</v>
      </c>
      <c r="E91" s="101">
        <f t="shared" si="4"/>
        <v>87900</v>
      </c>
    </row>
    <row r="92" spans="1:7" x14ac:dyDescent="0.25">
      <c r="A92" s="81" t="s">
        <v>108</v>
      </c>
      <c r="B92" s="82" t="s">
        <v>109</v>
      </c>
      <c r="C92" s="83">
        <v>16600</v>
      </c>
      <c r="D92" s="83">
        <v>16600</v>
      </c>
      <c r="E92" s="83">
        <v>16600</v>
      </c>
    </row>
    <row r="93" spans="1:7" x14ac:dyDescent="0.25">
      <c r="A93" s="102" t="s">
        <v>110</v>
      </c>
      <c r="B93" s="103" t="s">
        <v>111</v>
      </c>
      <c r="C93" s="32">
        <v>58400</v>
      </c>
      <c r="D93" s="32">
        <v>55400</v>
      </c>
      <c r="E93" s="32">
        <v>55400</v>
      </c>
    </row>
    <row r="94" spans="1:7" x14ac:dyDescent="0.25">
      <c r="A94" s="102" t="s">
        <v>112</v>
      </c>
      <c r="B94" s="64" t="s">
        <v>113</v>
      </c>
      <c r="C94" s="65">
        <v>3500</v>
      </c>
      <c r="D94" s="65">
        <v>3000</v>
      </c>
      <c r="E94" s="65">
        <v>3000</v>
      </c>
    </row>
    <row r="95" spans="1:7" x14ac:dyDescent="0.25">
      <c r="A95" s="102" t="s">
        <v>114</v>
      </c>
      <c r="B95" s="64" t="s">
        <v>115</v>
      </c>
      <c r="C95" s="65">
        <v>10600</v>
      </c>
      <c r="D95" s="65">
        <v>9700</v>
      </c>
      <c r="E95" s="65">
        <v>9700</v>
      </c>
    </row>
    <row r="96" spans="1:7" ht="15.75" thickBot="1" x14ac:dyDescent="0.3">
      <c r="A96" s="86" t="s">
        <v>116</v>
      </c>
      <c r="B96" s="87" t="s">
        <v>117</v>
      </c>
      <c r="C96" s="88">
        <v>7200</v>
      </c>
      <c r="D96" s="88">
        <v>3200</v>
      </c>
      <c r="E96" s="88">
        <v>3200</v>
      </c>
    </row>
    <row r="97" spans="1:6" ht="15.75" thickBot="1" x14ac:dyDescent="0.3">
      <c r="A97" s="227" t="s">
        <v>118</v>
      </c>
      <c r="B97" s="228"/>
      <c r="C97" s="62">
        <f>SUM(C98:C104)</f>
        <v>349820</v>
      </c>
      <c r="D97" s="62">
        <f t="shared" ref="D97:E97" si="5">SUM(D98:D104)</f>
        <v>343400</v>
      </c>
      <c r="E97" s="62">
        <f t="shared" si="5"/>
        <v>343400</v>
      </c>
    </row>
    <row r="98" spans="1:6" x14ac:dyDescent="0.25">
      <c r="A98" s="104" t="s">
        <v>119</v>
      </c>
      <c r="B98" s="105" t="s">
        <v>120</v>
      </c>
      <c r="C98" s="75">
        <v>118530</v>
      </c>
      <c r="D98" s="75">
        <v>113930</v>
      </c>
      <c r="E98" s="75">
        <v>113930</v>
      </c>
    </row>
    <row r="99" spans="1:6" x14ac:dyDescent="0.25">
      <c r="A99" s="106" t="s">
        <v>121</v>
      </c>
      <c r="B99" s="34" t="s">
        <v>122</v>
      </c>
      <c r="C99" s="35">
        <v>148380</v>
      </c>
      <c r="D99" s="35">
        <v>148360</v>
      </c>
      <c r="E99" s="35">
        <v>148360</v>
      </c>
    </row>
    <row r="100" spans="1:6" x14ac:dyDescent="0.25">
      <c r="A100" s="106" t="s">
        <v>123</v>
      </c>
      <c r="B100" s="34" t="s">
        <v>124</v>
      </c>
      <c r="C100" s="35">
        <v>11900</v>
      </c>
      <c r="D100" s="35">
        <v>11900</v>
      </c>
      <c r="E100" s="35">
        <v>11900</v>
      </c>
    </row>
    <row r="101" spans="1:6" x14ac:dyDescent="0.25">
      <c r="A101" s="106" t="s">
        <v>125</v>
      </c>
      <c r="B101" s="34" t="s">
        <v>126</v>
      </c>
      <c r="C101" s="35">
        <v>17540</v>
      </c>
      <c r="D101" s="35">
        <v>17540</v>
      </c>
      <c r="E101" s="35">
        <v>17540</v>
      </c>
      <c r="F101" s="24"/>
    </row>
    <row r="102" spans="1:6" x14ac:dyDescent="0.25">
      <c r="A102" s="106" t="s">
        <v>127</v>
      </c>
      <c r="B102" s="34" t="s">
        <v>128</v>
      </c>
      <c r="C102" s="35">
        <v>17540</v>
      </c>
      <c r="D102" s="35">
        <v>17540</v>
      </c>
      <c r="E102" s="35">
        <v>17540</v>
      </c>
    </row>
    <row r="103" spans="1:6" x14ac:dyDescent="0.25">
      <c r="A103" s="107" t="s">
        <v>129</v>
      </c>
      <c r="B103" s="34" t="s">
        <v>130</v>
      </c>
      <c r="C103" s="108">
        <v>33460</v>
      </c>
      <c r="D103" s="108">
        <v>31660</v>
      </c>
      <c r="E103" s="108">
        <v>31660</v>
      </c>
    </row>
    <row r="104" spans="1:6" ht="15.75" thickBot="1" x14ac:dyDescent="0.3">
      <c r="A104" s="106" t="s">
        <v>131</v>
      </c>
      <c r="B104" s="34" t="s">
        <v>132</v>
      </c>
      <c r="C104" s="108">
        <v>2470</v>
      </c>
      <c r="D104" s="108">
        <v>2470</v>
      </c>
      <c r="E104" s="108">
        <v>2470</v>
      </c>
    </row>
    <row r="105" spans="1:6" ht="15.75" thickBot="1" x14ac:dyDescent="0.3">
      <c r="A105" s="60" t="s">
        <v>133</v>
      </c>
      <c r="B105" s="61"/>
      <c r="C105" s="62">
        <f>SUM(C106:C110)</f>
        <v>181500</v>
      </c>
      <c r="D105" s="62">
        <f>SUM(D106:D110)</f>
        <v>181500</v>
      </c>
      <c r="E105" s="62">
        <f>SUM(E106:E110)</f>
        <v>181500</v>
      </c>
    </row>
    <row r="106" spans="1:6" x14ac:dyDescent="0.25">
      <c r="A106" s="102" t="s">
        <v>134</v>
      </c>
      <c r="B106" s="64" t="s">
        <v>135</v>
      </c>
      <c r="C106" s="65">
        <v>104100</v>
      </c>
      <c r="D106" s="65">
        <v>104100</v>
      </c>
      <c r="E106" s="65">
        <v>104100</v>
      </c>
    </row>
    <row r="107" spans="1:6" x14ac:dyDescent="0.25">
      <c r="A107" s="102" t="s">
        <v>136</v>
      </c>
      <c r="B107" s="64" t="s">
        <v>137</v>
      </c>
      <c r="C107" s="65">
        <v>8300</v>
      </c>
      <c r="D107" s="65">
        <v>8300</v>
      </c>
      <c r="E107" s="65">
        <v>8300</v>
      </c>
    </row>
    <row r="108" spans="1:6" x14ac:dyDescent="0.25">
      <c r="A108" s="68" t="s">
        <v>138</v>
      </c>
      <c r="B108" s="43" t="s">
        <v>139</v>
      </c>
      <c r="C108" s="67">
        <v>68100</v>
      </c>
      <c r="D108" s="67">
        <v>68100</v>
      </c>
      <c r="E108" s="67">
        <v>68100</v>
      </c>
    </row>
    <row r="109" spans="1:6" x14ac:dyDescent="0.25">
      <c r="A109" s="68" t="s">
        <v>140</v>
      </c>
      <c r="B109" s="43" t="s">
        <v>141</v>
      </c>
      <c r="C109" s="67">
        <v>500</v>
      </c>
      <c r="D109" s="67">
        <v>500</v>
      </c>
      <c r="E109" s="67">
        <v>500</v>
      </c>
    </row>
    <row r="110" spans="1:6" ht="15.75" thickBot="1" x14ac:dyDescent="0.3">
      <c r="A110" s="86" t="s">
        <v>142</v>
      </c>
      <c r="B110" s="87" t="s">
        <v>143</v>
      </c>
      <c r="C110" s="88">
        <v>500</v>
      </c>
      <c r="D110" s="88">
        <v>500</v>
      </c>
      <c r="E110" s="88">
        <v>500</v>
      </c>
    </row>
    <row r="111" spans="1:6" ht="16.5" thickBot="1" x14ac:dyDescent="0.3">
      <c r="A111" s="109" t="s">
        <v>144</v>
      </c>
      <c r="B111" s="96"/>
      <c r="C111" s="110">
        <f>SUM(C62+C68+C70+C73+C78+C83+C87+C91+C97+C105)</f>
        <v>1101402</v>
      </c>
      <c r="D111" s="110">
        <f>SUM(D62+D68+D70+D73+D78+D83+D87+D91+D97+D105)</f>
        <v>1069252</v>
      </c>
      <c r="E111" s="110">
        <f>SUM(E62+E68+E70+E73+E78+E83+E87+E91+E97+E105)</f>
        <v>1069252</v>
      </c>
    </row>
    <row r="112" spans="1:6" x14ac:dyDescent="0.25">
      <c r="A112" s="111" t="s">
        <v>145</v>
      </c>
      <c r="B112" s="112" t="s">
        <v>146</v>
      </c>
      <c r="C112" s="113">
        <f>C53+C55</f>
        <v>385800</v>
      </c>
      <c r="D112" s="113">
        <f>D53+D55</f>
        <v>385600</v>
      </c>
      <c r="E112" s="113">
        <f>E53+E55</f>
        <v>385600</v>
      </c>
    </row>
    <row r="113" spans="1:5" x14ac:dyDescent="0.25">
      <c r="A113" s="114" t="s">
        <v>147</v>
      </c>
      <c r="B113" s="49" t="s">
        <v>148</v>
      </c>
      <c r="C113" s="115">
        <v>19000</v>
      </c>
      <c r="D113" s="115">
        <v>19000</v>
      </c>
      <c r="E113" s="115">
        <v>19000</v>
      </c>
    </row>
    <row r="114" spans="1:5" ht="15.75" thickBot="1" x14ac:dyDescent="0.3">
      <c r="A114" s="231" t="s">
        <v>149</v>
      </c>
      <c r="B114" s="232"/>
      <c r="C114" s="116">
        <f>SUM(C112:C113)</f>
        <v>404800</v>
      </c>
      <c r="D114" s="116">
        <f>SUM(D112:D113)</f>
        <v>404600</v>
      </c>
      <c r="E114" s="116">
        <f>SUM(E112:E113)</f>
        <v>404600</v>
      </c>
    </row>
    <row r="115" spans="1:5" ht="16.5" thickBot="1" x14ac:dyDescent="0.3">
      <c r="A115" s="117" t="s">
        <v>150</v>
      </c>
      <c r="B115" s="79"/>
      <c r="C115" s="118">
        <f>C111+C114</f>
        <v>1506202</v>
      </c>
      <c r="D115" s="118">
        <f>D111+D114</f>
        <v>1473852</v>
      </c>
      <c r="E115" s="118">
        <f>E111+E114</f>
        <v>1473852</v>
      </c>
    </row>
    <row r="117" spans="1:5" ht="15.75" thickBot="1" x14ac:dyDescent="0.3"/>
    <row r="118" spans="1:5" ht="18.75" thickBot="1" x14ac:dyDescent="0.3">
      <c r="A118" s="217" t="s">
        <v>151</v>
      </c>
      <c r="B118" s="218"/>
      <c r="C118" s="218"/>
      <c r="D118" s="218"/>
      <c r="E118" s="219"/>
    </row>
    <row r="119" spans="1:5" x14ac:dyDescent="0.25">
      <c r="A119" s="204" t="s">
        <v>1</v>
      </c>
      <c r="B119" s="205"/>
      <c r="C119" s="208">
        <v>2016</v>
      </c>
      <c r="D119" s="208">
        <v>2017</v>
      </c>
      <c r="E119" s="208">
        <v>2018</v>
      </c>
    </row>
    <row r="120" spans="1:5" ht="15.75" thickBot="1" x14ac:dyDescent="0.3">
      <c r="A120" s="210"/>
      <c r="B120" s="211"/>
      <c r="C120" s="209"/>
      <c r="D120" s="209"/>
      <c r="E120" s="209"/>
    </row>
    <row r="121" spans="1:5" ht="16.5" thickBot="1" x14ac:dyDescent="0.3">
      <c r="A121" s="212" t="s">
        <v>152</v>
      </c>
      <c r="B121" s="213"/>
      <c r="C121" s="119">
        <f>SUM(C122:C123)</f>
        <v>0</v>
      </c>
      <c r="D121" s="119">
        <f>SUM(D122:D123)</f>
        <v>0</v>
      </c>
      <c r="E121" s="119">
        <f>SUM(E122:E123)</f>
        <v>0</v>
      </c>
    </row>
    <row r="122" spans="1:5" x14ac:dyDescent="0.25">
      <c r="A122" s="120">
        <v>231</v>
      </c>
      <c r="B122" s="82" t="s">
        <v>153</v>
      </c>
      <c r="C122" s="121">
        <v>0</v>
      </c>
      <c r="D122" s="121">
        <v>0</v>
      </c>
      <c r="E122" s="121">
        <v>0</v>
      </c>
    </row>
    <row r="123" spans="1:5" ht="15.75" thickBot="1" x14ac:dyDescent="0.3">
      <c r="A123" s="45">
        <v>233</v>
      </c>
      <c r="B123" s="43" t="s">
        <v>154</v>
      </c>
      <c r="C123" s="122">
        <v>0</v>
      </c>
      <c r="D123" s="122">
        <v>0</v>
      </c>
      <c r="E123" s="122">
        <v>0</v>
      </c>
    </row>
    <row r="124" spans="1:5" ht="16.5" thickBot="1" x14ac:dyDescent="0.3">
      <c r="A124" s="212" t="s">
        <v>155</v>
      </c>
      <c r="B124" s="213"/>
      <c r="C124" s="119">
        <f>SUM(C125:C140)</f>
        <v>217250</v>
      </c>
      <c r="D124" s="119">
        <f>SUM(D125:D140)</f>
        <v>546200</v>
      </c>
      <c r="E124" s="119">
        <f>SUM(E125:E140)</f>
        <v>422000</v>
      </c>
    </row>
    <row r="125" spans="1:5" x14ac:dyDescent="0.25">
      <c r="A125" s="123" t="s">
        <v>57</v>
      </c>
      <c r="B125" s="124" t="s">
        <v>156</v>
      </c>
      <c r="C125" s="125">
        <v>2000</v>
      </c>
      <c r="D125" s="126">
        <v>0</v>
      </c>
      <c r="E125" s="127">
        <v>0</v>
      </c>
    </row>
    <row r="126" spans="1:5" ht="15.75" thickBot="1" x14ac:dyDescent="0.3">
      <c r="A126" s="128" t="s">
        <v>57</v>
      </c>
      <c r="B126" s="129" t="s">
        <v>157</v>
      </c>
      <c r="C126" s="130"/>
      <c r="D126" s="131">
        <v>500000</v>
      </c>
      <c r="E126" s="132">
        <v>0</v>
      </c>
    </row>
    <row r="127" spans="1:5" x14ac:dyDescent="0.25">
      <c r="A127" s="133" t="s">
        <v>78</v>
      </c>
      <c r="B127" s="18" t="s">
        <v>158</v>
      </c>
      <c r="C127" s="125">
        <v>0</v>
      </c>
      <c r="D127" s="126">
        <v>0</v>
      </c>
      <c r="E127" s="127">
        <v>0</v>
      </c>
    </row>
    <row r="128" spans="1:5" ht="15.75" thickBot="1" x14ac:dyDescent="0.3">
      <c r="A128" s="134" t="s">
        <v>78</v>
      </c>
      <c r="B128" s="15" t="s">
        <v>159</v>
      </c>
      <c r="C128" s="135">
        <v>550</v>
      </c>
      <c r="D128" s="136"/>
      <c r="E128" s="137"/>
    </row>
    <row r="129" spans="1:6" x14ac:dyDescent="0.25">
      <c r="A129" s="128" t="s">
        <v>80</v>
      </c>
      <c r="B129" s="9" t="s">
        <v>160</v>
      </c>
      <c r="C129" s="184">
        <v>10000</v>
      </c>
      <c r="D129" s="131"/>
      <c r="E129" s="132"/>
      <c r="F129" s="24"/>
    </row>
    <row r="130" spans="1:6" ht="15.75" thickBot="1" x14ac:dyDescent="0.3">
      <c r="A130" s="134" t="s">
        <v>80</v>
      </c>
      <c r="B130" s="15" t="s">
        <v>161</v>
      </c>
      <c r="C130" s="185">
        <v>30000</v>
      </c>
      <c r="D130" s="136"/>
      <c r="E130" s="137"/>
    </row>
    <row r="131" spans="1:6" ht="15.75" thickBot="1" x14ac:dyDescent="0.3">
      <c r="A131" s="138" t="s">
        <v>85</v>
      </c>
      <c r="B131" s="6" t="s">
        <v>162</v>
      </c>
      <c r="C131" s="186">
        <v>3500</v>
      </c>
      <c r="D131" s="139">
        <v>3500</v>
      </c>
      <c r="E131" s="140"/>
    </row>
    <row r="132" spans="1:6" ht="15.75" thickBot="1" x14ac:dyDescent="0.3">
      <c r="A132" s="141" t="s">
        <v>87</v>
      </c>
      <c r="B132" s="142" t="s">
        <v>163</v>
      </c>
      <c r="C132" s="186">
        <v>45500</v>
      </c>
      <c r="D132" s="139">
        <v>40000</v>
      </c>
      <c r="E132" s="139"/>
    </row>
    <row r="133" spans="1:6" ht="15.75" thickBot="1" x14ac:dyDescent="0.3">
      <c r="A133" s="143" t="s">
        <v>164</v>
      </c>
      <c r="B133" s="142" t="s">
        <v>165</v>
      </c>
      <c r="C133" s="186">
        <v>32000</v>
      </c>
      <c r="D133" s="139"/>
      <c r="E133" s="140"/>
    </row>
    <row r="134" spans="1:6" x14ac:dyDescent="0.25">
      <c r="A134" s="144" t="s">
        <v>94</v>
      </c>
      <c r="B134" s="145" t="s">
        <v>166</v>
      </c>
      <c r="C134" s="184">
        <v>6000</v>
      </c>
      <c r="D134" s="131"/>
      <c r="E134" s="132"/>
    </row>
    <row r="135" spans="1:6" x14ac:dyDescent="0.25">
      <c r="A135" s="146" t="s">
        <v>94</v>
      </c>
      <c r="B135" s="147" t="s">
        <v>167</v>
      </c>
      <c r="C135" s="187">
        <v>25000</v>
      </c>
      <c r="D135" s="148"/>
      <c r="E135" s="149"/>
    </row>
    <row r="136" spans="1:6" ht="15.75" thickBot="1" x14ac:dyDescent="0.3">
      <c r="A136" s="150" t="s">
        <v>94</v>
      </c>
      <c r="B136" s="151" t="s">
        <v>168</v>
      </c>
      <c r="C136" s="185">
        <v>20000</v>
      </c>
      <c r="D136" s="136"/>
      <c r="E136" s="137"/>
      <c r="F136" s="24"/>
    </row>
    <row r="137" spans="1:6" x14ac:dyDescent="0.25">
      <c r="A137" s="183" t="s">
        <v>98</v>
      </c>
      <c r="B137" s="18" t="s">
        <v>169</v>
      </c>
      <c r="C137" s="188">
        <v>0</v>
      </c>
      <c r="D137" s="126"/>
      <c r="E137" s="127">
        <v>209000</v>
      </c>
      <c r="F137" s="24"/>
    </row>
    <row r="138" spans="1:6" x14ac:dyDescent="0.25">
      <c r="A138" s="66" t="s">
        <v>112</v>
      </c>
      <c r="B138" s="12" t="s">
        <v>170</v>
      </c>
      <c r="C138" s="187">
        <v>2700</v>
      </c>
      <c r="D138" s="148">
        <v>2700</v>
      </c>
      <c r="E138" s="149">
        <v>0</v>
      </c>
    </row>
    <row r="139" spans="1:6" x14ac:dyDescent="0.25">
      <c r="A139" s="66" t="s">
        <v>119</v>
      </c>
      <c r="B139" s="9" t="s">
        <v>171</v>
      </c>
      <c r="C139" s="187">
        <v>0</v>
      </c>
      <c r="D139" s="148"/>
      <c r="E139" s="149">
        <v>213000</v>
      </c>
    </row>
    <row r="140" spans="1:6" ht="15.75" thickBot="1" x14ac:dyDescent="0.3">
      <c r="A140" s="152" t="s">
        <v>172</v>
      </c>
      <c r="B140" s="22" t="s">
        <v>173</v>
      </c>
      <c r="C140" s="185">
        <v>40000</v>
      </c>
      <c r="D140" s="136">
        <v>0</v>
      </c>
      <c r="E140" s="137">
        <v>0</v>
      </c>
    </row>
    <row r="141" spans="1:6" x14ac:dyDescent="0.25">
      <c r="A141" s="153"/>
      <c r="B141" s="172"/>
      <c r="C141" s="157"/>
      <c r="D141" s="155"/>
      <c r="E141" s="155"/>
    </row>
    <row r="142" spans="1:6" ht="15.75" thickBot="1" x14ac:dyDescent="0.3">
      <c r="A142" s="154"/>
      <c r="B142" s="156"/>
      <c r="C142" s="182"/>
      <c r="D142" s="182" t="s">
        <v>199</v>
      </c>
      <c r="E142" s="156"/>
    </row>
    <row r="143" spans="1:6" ht="18.75" thickBot="1" x14ac:dyDescent="0.3">
      <c r="A143" s="214" t="s">
        <v>174</v>
      </c>
      <c r="B143" s="215"/>
      <c r="C143" s="215"/>
      <c r="D143" s="215"/>
      <c r="E143" s="216"/>
      <c r="F143" s="157"/>
    </row>
    <row r="144" spans="1:6" x14ac:dyDescent="0.25">
      <c r="A144" s="204" t="s">
        <v>1</v>
      </c>
      <c r="B144" s="205"/>
      <c r="C144" s="208">
        <v>2016</v>
      </c>
      <c r="D144" s="208">
        <v>2017</v>
      </c>
      <c r="E144" s="208">
        <v>2018</v>
      </c>
      <c r="F144" s="157"/>
    </row>
    <row r="145" spans="1:7" ht="15.75" thickBot="1" x14ac:dyDescent="0.3">
      <c r="A145" s="210"/>
      <c r="B145" s="211"/>
      <c r="C145" s="209"/>
      <c r="D145" s="209"/>
      <c r="E145" s="209"/>
      <c r="F145" s="157"/>
    </row>
    <row r="146" spans="1:7" ht="16.5" thickBot="1" x14ac:dyDescent="0.3">
      <c r="A146" s="199" t="s">
        <v>175</v>
      </c>
      <c r="B146" s="200"/>
      <c r="C146" s="158">
        <f>SUM(C147:C148)</f>
        <v>217250</v>
      </c>
      <c r="D146" s="158">
        <f>SUM(D147:D148)</f>
        <v>546200</v>
      </c>
      <c r="E146" s="158">
        <f>SUM(E147:E148)</f>
        <v>422000</v>
      </c>
      <c r="F146" s="157">
        <f>C146-C124</f>
        <v>0</v>
      </c>
      <c r="G146" t="s">
        <v>200</v>
      </c>
    </row>
    <row r="147" spans="1:7" x14ac:dyDescent="0.25">
      <c r="A147" s="159">
        <v>454</v>
      </c>
      <c r="B147" s="46" t="s">
        <v>176</v>
      </c>
      <c r="C147" s="160">
        <v>86250</v>
      </c>
      <c r="D147" s="160">
        <v>46200</v>
      </c>
      <c r="E147" s="160">
        <v>0</v>
      </c>
    </row>
    <row r="148" spans="1:7" ht="15.75" thickBot="1" x14ac:dyDescent="0.3">
      <c r="A148" s="161">
        <v>513</v>
      </c>
      <c r="B148" s="162" t="s">
        <v>177</v>
      </c>
      <c r="C148" s="189">
        <v>131000</v>
      </c>
      <c r="D148" s="163">
        <v>500000</v>
      </c>
      <c r="E148" s="164">
        <v>422000</v>
      </c>
    </row>
    <row r="149" spans="1:7" ht="16.5" thickBot="1" x14ac:dyDescent="0.3">
      <c r="A149" s="199" t="s">
        <v>179</v>
      </c>
      <c r="B149" s="200"/>
      <c r="C149" s="158">
        <f>SUM(C150:C151)</f>
        <v>37800</v>
      </c>
      <c r="D149" s="158">
        <f>SUM(D150:D151)</f>
        <v>69950</v>
      </c>
      <c r="E149" s="158">
        <f>SUM(E150:E151)</f>
        <v>69950</v>
      </c>
      <c r="F149" s="165" t="s">
        <v>178</v>
      </c>
    </row>
    <row r="150" spans="1:7" x14ac:dyDescent="0.25">
      <c r="A150" s="166">
        <v>821</v>
      </c>
      <c r="B150" s="167" t="s">
        <v>180</v>
      </c>
      <c r="C150" s="168">
        <v>37000</v>
      </c>
      <c r="D150" s="168">
        <v>69150</v>
      </c>
      <c r="E150" s="168">
        <v>69150</v>
      </c>
    </row>
    <row r="151" spans="1:7" ht="15.75" thickBot="1" x14ac:dyDescent="0.3">
      <c r="A151" s="28">
        <v>821</v>
      </c>
      <c r="B151" s="169" t="s">
        <v>182</v>
      </c>
      <c r="C151" s="70">
        <v>800</v>
      </c>
      <c r="D151" s="70">
        <v>800</v>
      </c>
      <c r="E151" s="70">
        <v>800</v>
      </c>
      <c r="F151" s="165" t="s">
        <v>181</v>
      </c>
    </row>
    <row r="152" spans="1:7" x14ac:dyDescent="0.25">
      <c r="A152" s="154"/>
      <c r="B152" s="170"/>
      <c r="C152" s="171"/>
      <c r="D152" s="171"/>
      <c r="E152" s="171"/>
    </row>
    <row r="153" spans="1:7" x14ac:dyDescent="0.25">
      <c r="A153" s="154"/>
      <c r="B153" s="170"/>
      <c r="C153" s="171"/>
      <c r="D153" s="171"/>
      <c r="E153" s="171"/>
    </row>
    <row r="154" spans="1:7" ht="16.5" thickBot="1" x14ac:dyDescent="0.3">
      <c r="A154" s="57"/>
      <c r="B154" s="172"/>
      <c r="C154" s="172"/>
      <c r="D154" s="172"/>
      <c r="E154" s="172"/>
    </row>
    <row r="155" spans="1:7" ht="18.75" thickBot="1" x14ac:dyDescent="0.3">
      <c r="A155" s="201" t="s">
        <v>183</v>
      </c>
      <c r="B155" s="202"/>
      <c r="C155" s="202"/>
      <c r="D155" s="202"/>
      <c r="E155" s="203"/>
    </row>
    <row r="156" spans="1:7" x14ac:dyDescent="0.25">
      <c r="A156" s="204" t="s">
        <v>1</v>
      </c>
      <c r="B156" s="205"/>
      <c r="C156" s="208">
        <v>2016</v>
      </c>
      <c r="D156" s="208">
        <v>2017</v>
      </c>
      <c r="E156" s="208">
        <v>2018</v>
      </c>
    </row>
    <row r="157" spans="1:7" ht="15.75" thickBot="1" x14ac:dyDescent="0.3">
      <c r="A157" s="206"/>
      <c r="B157" s="207"/>
      <c r="C157" s="209"/>
      <c r="D157" s="209"/>
      <c r="E157" s="209"/>
    </row>
    <row r="158" spans="1:7" ht="15.75" x14ac:dyDescent="0.25">
      <c r="A158" s="173" t="s">
        <v>184</v>
      </c>
      <c r="B158" s="18"/>
      <c r="C158" s="174">
        <f>C56</f>
        <v>1544002</v>
      </c>
      <c r="D158" s="174">
        <f>D56</f>
        <v>1543802</v>
      </c>
      <c r="E158" s="174">
        <f>E56</f>
        <v>1543802</v>
      </c>
    </row>
    <row r="159" spans="1:7" ht="15.75" x14ac:dyDescent="0.25">
      <c r="A159" s="175" t="s">
        <v>185</v>
      </c>
      <c r="B159" s="12"/>
      <c r="C159" s="176">
        <f>C115</f>
        <v>1506202</v>
      </c>
      <c r="D159" s="176">
        <f>D115</f>
        <v>1473852</v>
      </c>
      <c r="E159" s="176">
        <f>E115</f>
        <v>1473852</v>
      </c>
    </row>
    <row r="160" spans="1:7" ht="15.75" x14ac:dyDescent="0.25">
      <c r="A160" s="191" t="s">
        <v>186</v>
      </c>
      <c r="B160" s="192"/>
      <c r="C160" s="177">
        <f>C158-C159</f>
        <v>37800</v>
      </c>
      <c r="D160" s="177">
        <f>D158-D159</f>
        <v>69950</v>
      </c>
      <c r="E160" s="177">
        <f>E158-E159</f>
        <v>69950</v>
      </c>
    </row>
    <row r="161" spans="1:5" ht="15.75" x14ac:dyDescent="0.25">
      <c r="A161" s="175" t="s">
        <v>187</v>
      </c>
      <c r="B161" s="12"/>
      <c r="C161" s="176">
        <f>C121</f>
        <v>0</v>
      </c>
      <c r="D161" s="176">
        <f>D121</f>
        <v>0</v>
      </c>
      <c r="E161" s="176">
        <f>E121</f>
        <v>0</v>
      </c>
    </row>
    <row r="162" spans="1:5" ht="15.75" x14ac:dyDescent="0.25">
      <c r="A162" s="175" t="s">
        <v>188</v>
      </c>
      <c r="B162" s="12"/>
      <c r="C162" s="13">
        <f>C124</f>
        <v>217250</v>
      </c>
      <c r="D162" s="13">
        <f>D124</f>
        <v>546200</v>
      </c>
      <c r="E162" s="13">
        <f>E124</f>
        <v>422000</v>
      </c>
    </row>
    <row r="163" spans="1:5" ht="15.75" x14ac:dyDescent="0.25">
      <c r="A163" s="191" t="s">
        <v>189</v>
      </c>
      <c r="B163" s="192"/>
      <c r="C163" s="177">
        <f>C161-C162</f>
        <v>-217250</v>
      </c>
      <c r="D163" s="177">
        <f>D161-D162</f>
        <v>-546200</v>
      </c>
      <c r="E163" s="177">
        <f>E161-E162</f>
        <v>-422000</v>
      </c>
    </row>
    <row r="164" spans="1:5" ht="15.75" x14ac:dyDescent="0.25">
      <c r="A164" s="193" t="s">
        <v>190</v>
      </c>
      <c r="B164" s="194"/>
      <c r="C164" s="178">
        <f>C146</f>
        <v>217250</v>
      </c>
      <c r="D164" s="178">
        <f>D146</f>
        <v>546200</v>
      </c>
      <c r="E164" s="178">
        <f>E146</f>
        <v>422000</v>
      </c>
    </row>
    <row r="165" spans="1:5" ht="15.75" x14ac:dyDescent="0.25">
      <c r="A165" s="193" t="s">
        <v>191</v>
      </c>
      <c r="B165" s="194"/>
      <c r="C165" s="178">
        <f>C149</f>
        <v>37800</v>
      </c>
      <c r="D165" s="178">
        <f>D149</f>
        <v>69950</v>
      </c>
      <c r="E165" s="178">
        <f>E149</f>
        <v>69950</v>
      </c>
    </row>
    <row r="166" spans="1:5" ht="16.5" thickBot="1" x14ac:dyDescent="0.3">
      <c r="A166" s="195" t="s">
        <v>192</v>
      </c>
      <c r="B166" s="196"/>
      <c r="C166" s="179">
        <f>C164-C165</f>
        <v>179450</v>
      </c>
      <c r="D166" s="179">
        <f>D164-D165</f>
        <v>476250</v>
      </c>
      <c r="E166" s="179">
        <f>E164-E165</f>
        <v>352050</v>
      </c>
    </row>
    <row r="167" spans="1:5" ht="16.5" thickBot="1" x14ac:dyDescent="0.3">
      <c r="A167" s="197" t="s">
        <v>193</v>
      </c>
      <c r="B167" s="198"/>
      <c r="C167" s="180">
        <f>C160+C163+C166</f>
        <v>0</v>
      </c>
      <c r="D167" s="180">
        <f>D160+D163+D166</f>
        <v>0</v>
      </c>
      <c r="E167" s="180">
        <f>E160+E163+E166</f>
        <v>0</v>
      </c>
    </row>
    <row r="169" spans="1:5" x14ac:dyDescent="0.25">
      <c r="B169" s="181" t="s">
        <v>194</v>
      </c>
      <c r="C169" s="24">
        <f t="shared" ref="C169:E170" si="6">C158+C161+C164</f>
        <v>1761252</v>
      </c>
      <c r="D169" s="24">
        <f t="shared" si="6"/>
        <v>2090002</v>
      </c>
      <c r="E169" s="24">
        <f t="shared" si="6"/>
        <v>1965802</v>
      </c>
    </row>
    <row r="170" spans="1:5" x14ac:dyDescent="0.25">
      <c r="B170" s="181" t="s">
        <v>195</v>
      </c>
      <c r="C170" s="24">
        <f t="shared" si="6"/>
        <v>1761252</v>
      </c>
      <c r="D170" s="24">
        <f t="shared" si="6"/>
        <v>2090002</v>
      </c>
      <c r="E170" s="24">
        <f t="shared" si="6"/>
        <v>1965802</v>
      </c>
    </row>
    <row r="171" spans="1:5" x14ac:dyDescent="0.25">
      <c r="B171" s="181"/>
      <c r="C171" s="24"/>
      <c r="D171" s="24"/>
      <c r="E171" s="24"/>
    </row>
    <row r="172" spans="1:5" x14ac:dyDescent="0.25">
      <c r="B172" s="181" t="s">
        <v>196</v>
      </c>
      <c r="C172" s="24">
        <f>C169-C55</f>
        <v>1759752</v>
      </c>
      <c r="D172" s="24">
        <f>D169-D55</f>
        <v>2088702</v>
      </c>
      <c r="E172" s="24">
        <f>E169-E55</f>
        <v>1964502</v>
      </c>
    </row>
    <row r="173" spans="1:5" x14ac:dyDescent="0.25">
      <c r="B173" s="181" t="s">
        <v>197</v>
      </c>
      <c r="C173" s="24">
        <f>C170-C114</f>
        <v>1356452</v>
      </c>
      <c r="D173" s="24">
        <f>D170-D114</f>
        <v>1685402</v>
      </c>
      <c r="E173" s="24">
        <f>E170-E114</f>
        <v>1561202</v>
      </c>
    </row>
    <row r="175" spans="1:5" x14ac:dyDescent="0.25">
      <c r="B175" t="s">
        <v>198</v>
      </c>
    </row>
    <row r="176" spans="1:5" x14ac:dyDescent="0.25">
      <c r="B176" s="190" t="s">
        <v>202</v>
      </c>
      <c r="C176" s="190"/>
      <c r="D176" s="190"/>
      <c r="E176" s="190"/>
    </row>
    <row r="177" spans="2:5" x14ac:dyDescent="0.25">
      <c r="B177" s="190" t="s">
        <v>203</v>
      </c>
      <c r="C177" s="190"/>
      <c r="D177" s="190"/>
      <c r="E177" s="190"/>
    </row>
  </sheetData>
  <mergeCells count="46">
    <mergeCell ref="A4:B4"/>
    <mergeCell ref="A1:E1"/>
    <mergeCell ref="A2:B3"/>
    <mergeCell ref="C2:C3"/>
    <mergeCell ref="D2:D3"/>
    <mergeCell ref="E2:E3"/>
    <mergeCell ref="A118:E118"/>
    <mergeCell ref="A12:B12"/>
    <mergeCell ref="A30:B30"/>
    <mergeCell ref="A32:B32"/>
    <mergeCell ref="A59:E59"/>
    <mergeCell ref="A60:B61"/>
    <mergeCell ref="C60:C61"/>
    <mergeCell ref="D60:D61"/>
    <mergeCell ref="E60:E61"/>
    <mergeCell ref="A68:B68"/>
    <mergeCell ref="A70:B70"/>
    <mergeCell ref="A78:B78"/>
    <mergeCell ref="A97:B97"/>
    <mergeCell ref="A114:B114"/>
    <mergeCell ref="A146:B146"/>
    <mergeCell ref="A119:B120"/>
    <mergeCell ref="C119:C120"/>
    <mergeCell ref="D119:D120"/>
    <mergeCell ref="E119:E120"/>
    <mergeCell ref="A121:B121"/>
    <mergeCell ref="A124:B124"/>
    <mergeCell ref="A143:E143"/>
    <mergeCell ref="A144:B145"/>
    <mergeCell ref="C144:C145"/>
    <mergeCell ref="D144:D145"/>
    <mergeCell ref="E144:E145"/>
    <mergeCell ref="A149:B149"/>
    <mergeCell ref="A155:E155"/>
    <mergeCell ref="A156:B157"/>
    <mergeCell ref="C156:C157"/>
    <mergeCell ref="D156:D157"/>
    <mergeCell ref="E156:E157"/>
    <mergeCell ref="B176:E176"/>
    <mergeCell ref="B177:E177"/>
    <mergeCell ref="A160:B160"/>
    <mergeCell ref="A163:B163"/>
    <mergeCell ref="A164:B164"/>
    <mergeCell ref="A165:B165"/>
    <mergeCell ref="A166:B166"/>
    <mergeCell ref="A167:B167"/>
  </mergeCells>
  <pageMargins left="0.7" right="0.7" top="0.75" bottom="0.75" header="0.3" footer="0.3"/>
  <pageSetup paperSize="9" scale="68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 2016-2018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2016-12-01T11:48:30Z</dcterms:modified>
</cp:coreProperties>
</file>